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autoCompressPictures="0" defaultThemeVersion="124226"/>
  <mc:AlternateContent xmlns:mc="http://schemas.openxmlformats.org/markup-compatibility/2006">
    <mc:Choice Requires="x15">
      <x15ac:absPath xmlns:x15ac="http://schemas.microsoft.com/office/spreadsheetml/2010/11/ac" url="C:\Users\marta.bonino\Desktop\Dropbox\00 - WFP document\000 - Marta\FFR 2\FLA\Last Shared\06 - FLA budget template (Nov 2018)\"/>
    </mc:Choice>
  </mc:AlternateContent>
  <xr:revisionPtr revIDLastSave="0" documentId="13_ncr:1_{C43AD770-8995-449E-A49A-6E64614EB129}" xr6:coauthVersionLast="36" xr6:coauthVersionMax="36" xr10:uidLastSave="{00000000-0000-0000-0000-000000000000}"/>
  <bookViews>
    <workbookView xWindow="0" yWindow="0" windowWidth="20496" windowHeight="7548" xr2:uid="{00000000-000D-0000-FFFF-FFFF00000000}"/>
  </bookViews>
  <sheets>
    <sheet name="Budget de l'accord" sheetId="1" r:id="rId1"/>
    <sheet name="Répartition du personnel" sheetId="2" r:id="rId2"/>
    <sheet name="Notes techniques" sheetId="10" r:id="rId3"/>
    <sheet name="Annexe - Dépenses prévues" sheetId="12" r:id="rId4"/>
    <sheet name="Budget consolidé" sheetId="7" r:id="rId5"/>
    <sheet name="Relevé WINGS engag. dépenses" sheetId="13" r:id="rId6"/>
    <sheet name="Master Data" sheetId="11" state="hidden" r:id="rId7"/>
  </sheets>
  <externalReferences>
    <externalReference r:id="rId8"/>
  </externalReferences>
  <definedNames>
    <definedName name="Activities">'Master Data'!$C$5:$C$29</definedName>
    <definedName name="Location" localSheetId="2">'[1]Staff breakdown'!$B$119:$B$120</definedName>
    <definedName name="Location">'Répartition du personnel'!$B$166:$B$167</definedName>
    <definedName name="_xlnm.Print_Area" localSheetId="4">'Budget consolidé'!$A$1:$Y$37</definedName>
    <definedName name="_xlnm.Print_Area" localSheetId="0">'Budget de l''accord'!$A$1:$Y$75</definedName>
    <definedName name="_xlnm.Print_Area" localSheetId="1">'Répartition du personnel'!$A$1:$O$101</definedName>
    <definedName name="Staff_Alloc">'Répartition du personnel'!$B$158:$B$162</definedName>
  </definedNames>
  <calcPr calcId="19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W5" i="13" l="1"/>
  <c r="AJ6" i="2" l="1"/>
  <c r="AJ98" i="2"/>
  <c r="X61" i="1" s="1"/>
  <c r="AJ97" i="2"/>
  <c r="X34" i="1" s="1"/>
  <c r="AJ96" i="2"/>
  <c r="X26" i="1" s="1"/>
  <c r="AJ95" i="2"/>
  <c r="AJ94" i="2"/>
  <c r="X15" i="1" s="1"/>
  <c r="AJ99" i="2" l="1"/>
  <c r="W91" i="2"/>
  <c r="V91" i="2"/>
  <c r="W90" i="2"/>
  <c r="V90" i="2"/>
  <c r="W89" i="2"/>
  <c r="V89" i="2"/>
  <c r="W88" i="2"/>
  <c r="V88" i="2"/>
  <c r="W87" i="2"/>
  <c r="V87" i="2"/>
  <c r="W86" i="2"/>
  <c r="V86" i="2"/>
  <c r="W85" i="2"/>
  <c r="V85" i="2"/>
  <c r="W84" i="2"/>
  <c r="V84" i="2"/>
  <c r="W83" i="2"/>
  <c r="V83" i="2"/>
  <c r="W82" i="2"/>
  <c r="V82" i="2"/>
  <c r="W81" i="2"/>
  <c r="V81" i="2"/>
  <c r="W80" i="2"/>
  <c r="V80" i="2"/>
  <c r="W79" i="2"/>
  <c r="V79" i="2"/>
  <c r="W78" i="2"/>
  <c r="V78" i="2"/>
  <c r="W77" i="2"/>
  <c r="V77" i="2"/>
  <c r="W76" i="2"/>
  <c r="V76" i="2"/>
  <c r="W75" i="2"/>
  <c r="V75" i="2"/>
  <c r="W74" i="2"/>
  <c r="V74" i="2"/>
  <c r="W73" i="2"/>
  <c r="V73" i="2"/>
  <c r="W72" i="2"/>
  <c r="V72" i="2"/>
  <c r="W71" i="2"/>
  <c r="V71" i="2"/>
  <c r="W70" i="2"/>
  <c r="V70" i="2"/>
  <c r="W69" i="2"/>
  <c r="V69" i="2"/>
  <c r="W68" i="2"/>
  <c r="V68" i="2"/>
  <c r="W67" i="2"/>
  <c r="V67" i="2"/>
  <c r="W66" i="2"/>
  <c r="V66" i="2"/>
  <c r="W65" i="2"/>
  <c r="V65" i="2"/>
  <c r="W64" i="2"/>
  <c r="V64" i="2"/>
  <c r="W63" i="2"/>
  <c r="V63" i="2"/>
  <c r="W62" i="2"/>
  <c r="V62" i="2"/>
  <c r="W61" i="2"/>
  <c r="V61" i="2"/>
  <c r="W60" i="2"/>
  <c r="V60" i="2"/>
  <c r="W59" i="2"/>
  <c r="V59" i="2"/>
  <c r="W58" i="2"/>
  <c r="V58" i="2"/>
  <c r="W57" i="2"/>
  <c r="V57" i="2"/>
  <c r="W56" i="2"/>
  <c r="V56" i="2"/>
  <c r="W55" i="2"/>
  <c r="V55" i="2"/>
  <c r="W54" i="2"/>
  <c r="V54" i="2"/>
  <c r="W53" i="2"/>
  <c r="V53" i="2"/>
  <c r="W52" i="2"/>
  <c r="V52" i="2"/>
  <c r="W51" i="2"/>
  <c r="V51" i="2"/>
  <c r="W50" i="2"/>
  <c r="V50" i="2"/>
  <c r="W49" i="2"/>
  <c r="V49" i="2"/>
  <c r="W48" i="2"/>
  <c r="V48" i="2"/>
  <c r="W47" i="2"/>
  <c r="V47" i="2"/>
  <c r="W46" i="2"/>
  <c r="V46" i="2"/>
  <c r="W45" i="2"/>
  <c r="V45" i="2"/>
  <c r="W44" i="2"/>
  <c r="V44" i="2"/>
  <c r="W43" i="2"/>
  <c r="V43" i="2"/>
  <c r="W42" i="2"/>
  <c r="V42" i="2"/>
  <c r="W41" i="2"/>
  <c r="V41" i="2"/>
  <c r="W40" i="2"/>
  <c r="V40" i="2"/>
  <c r="W39" i="2"/>
  <c r="V39" i="2"/>
  <c r="W38" i="2"/>
  <c r="V38" i="2"/>
  <c r="W37" i="2"/>
  <c r="V37" i="2"/>
  <c r="W36" i="2"/>
  <c r="V36" i="2"/>
  <c r="W35" i="2"/>
  <c r="V35" i="2"/>
  <c r="W34" i="2"/>
  <c r="V34" i="2"/>
  <c r="W33" i="2"/>
  <c r="V33" i="2"/>
  <c r="W32" i="2"/>
  <c r="V32" i="2"/>
  <c r="W31" i="2"/>
  <c r="V31" i="2"/>
  <c r="W30" i="2"/>
  <c r="V30" i="2"/>
  <c r="W29" i="2"/>
  <c r="V29" i="2"/>
  <c r="W28" i="2"/>
  <c r="V28" i="2"/>
  <c r="W27" i="2"/>
  <c r="V27" i="2"/>
  <c r="W26" i="2"/>
  <c r="V26" i="2"/>
  <c r="W25" i="2"/>
  <c r="V25" i="2"/>
  <c r="W24" i="2"/>
  <c r="V24" i="2"/>
  <c r="W23" i="2"/>
  <c r="V23" i="2"/>
  <c r="W22" i="2"/>
  <c r="V22" i="2"/>
  <c r="W21" i="2"/>
  <c r="V21" i="2"/>
  <c r="W20" i="2"/>
  <c r="V20" i="2"/>
  <c r="W19" i="2"/>
  <c r="V19" i="2"/>
  <c r="W18" i="2"/>
  <c r="V18" i="2"/>
  <c r="W17" i="2"/>
  <c r="V17" i="2"/>
  <c r="W16" i="2"/>
  <c r="V16" i="2"/>
  <c r="W15" i="2"/>
  <c r="V15" i="2"/>
  <c r="W14" i="2"/>
  <c r="V14" i="2"/>
  <c r="W13" i="2"/>
  <c r="V13" i="2"/>
  <c r="W12" i="2"/>
  <c r="V12" i="2"/>
  <c r="W11" i="2"/>
  <c r="V11" i="2"/>
  <c r="W10" i="2"/>
  <c r="V10" i="2"/>
  <c r="W9" i="2"/>
  <c r="V9" i="2"/>
  <c r="W8" i="2"/>
  <c r="V8" i="2"/>
  <c r="W7" i="2" l="1"/>
  <c r="V7" i="2"/>
  <c r="AG95" i="2" l="1"/>
  <c r="AF95" i="2"/>
  <c r="AE95" i="2"/>
  <c r="AD95" i="2"/>
  <c r="AC95" i="2"/>
  <c r="AB95" i="2"/>
  <c r="AA95" i="2"/>
  <c r="T4" i="7"/>
  <c r="U5" i="13" s="1"/>
  <c r="R4" i="7"/>
  <c r="S5" i="13" s="1"/>
  <c r="P4" i="7"/>
  <c r="Q5" i="13" s="1"/>
  <c r="N4" i="7"/>
  <c r="O5" i="13" s="1"/>
  <c r="L4" i="7"/>
  <c r="M5" i="13" s="1"/>
  <c r="J4" i="7"/>
  <c r="K5" i="13" s="1"/>
  <c r="H4" i="7"/>
  <c r="I5" i="13" s="1"/>
  <c r="R6" i="2"/>
  <c r="AG6" i="2" s="1"/>
  <c r="Q6" i="2"/>
  <c r="AF6" i="2" s="1"/>
  <c r="P6" i="2"/>
  <c r="O6" i="2"/>
  <c r="AD6" i="2" s="1"/>
  <c r="N6" i="2"/>
  <c r="AC6" i="2" s="1"/>
  <c r="M6" i="2"/>
  <c r="L6" i="2"/>
  <c r="AA6" i="2" s="1"/>
  <c r="H43" i="2"/>
  <c r="J43" i="2" s="1"/>
  <c r="H44" i="2"/>
  <c r="J44" i="2" s="1"/>
  <c r="AJ44" i="2" s="1"/>
  <c r="H45" i="2"/>
  <c r="J45" i="2" s="1"/>
  <c r="H46" i="2"/>
  <c r="J46" i="2" s="1"/>
  <c r="H47" i="2"/>
  <c r="J47" i="2" s="1"/>
  <c r="AJ47" i="2" s="1"/>
  <c r="H48" i="2"/>
  <c r="J48" i="2" s="1"/>
  <c r="AJ48" i="2" s="1"/>
  <c r="H49" i="2"/>
  <c r="J49" i="2" s="1"/>
  <c r="H50" i="2"/>
  <c r="J50" i="2" s="1"/>
  <c r="H51" i="2"/>
  <c r="J51" i="2" s="1"/>
  <c r="AJ51" i="2" s="1"/>
  <c r="H52" i="2"/>
  <c r="J52" i="2" s="1"/>
  <c r="AJ52" i="2" s="1"/>
  <c r="H53" i="2"/>
  <c r="J53" i="2" s="1"/>
  <c r="AJ53" i="2" s="1"/>
  <c r="H54" i="2"/>
  <c r="J54" i="2" s="1"/>
  <c r="H55" i="2"/>
  <c r="J55" i="2" s="1"/>
  <c r="AJ55" i="2" s="1"/>
  <c r="H56" i="2"/>
  <c r="J56" i="2"/>
  <c r="AJ56" i="2" s="1"/>
  <c r="H57" i="2"/>
  <c r="J57" i="2" s="1"/>
  <c r="AJ57" i="2" s="1"/>
  <c r="H58" i="2"/>
  <c r="J58" i="2" s="1"/>
  <c r="H59" i="2"/>
  <c r="J59" i="2"/>
  <c r="AJ59" i="2" s="1"/>
  <c r="H60" i="2"/>
  <c r="J60" i="2" s="1"/>
  <c r="AJ60" i="2" s="1"/>
  <c r="H61" i="2"/>
  <c r="J61" i="2" s="1"/>
  <c r="AJ61" i="2" s="1"/>
  <c r="H62" i="2"/>
  <c r="J62" i="2" s="1"/>
  <c r="AF62" i="2" s="1"/>
  <c r="H63" i="2"/>
  <c r="J63" i="2" s="1"/>
  <c r="AJ63" i="2" s="1"/>
  <c r="H64" i="2"/>
  <c r="J64" i="2" s="1"/>
  <c r="AJ64" i="2" s="1"/>
  <c r="H65" i="2"/>
  <c r="J65" i="2" s="1"/>
  <c r="AJ65" i="2" s="1"/>
  <c r="H66" i="2"/>
  <c r="J66" i="2" s="1"/>
  <c r="AJ66" i="2" s="1"/>
  <c r="H67" i="2"/>
  <c r="J67" i="2" s="1"/>
  <c r="AJ67" i="2" s="1"/>
  <c r="H68" i="2"/>
  <c r="J68" i="2" s="1"/>
  <c r="AJ68" i="2" s="1"/>
  <c r="H69" i="2"/>
  <c r="J69" i="2" s="1"/>
  <c r="AJ69" i="2" s="1"/>
  <c r="H70" i="2"/>
  <c r="J70" i="2" s="1"/>
  <c r="AJ70" i="2" s="1"/>
  <c r="H71" i="2"/>
  <c r="J71" i="2" s="1"/>
  <c r="H72" i="2"/>
  <c r="J72" i="2" s="1"/>
  <c r="AJ72" i="2" s="1"/>
  <c r="H73" i="2"/>
  <c r="J73" i="2" s="1"/>
  <c r="H74" i="2"/>
  <c r="J74" i="2" s="1"/>
  <c r="H75" i="2"/>
  <c r="J75" i="2" s="1"/>
  <c r="AJ75" i="2" s="1"/>
  <c r="H76" i="2"/>
  <c r="J76" i="2" s="1"/>
  <c r="AJ76" i="2" s="1"/>
  <c r="H77" i="2"/>
  <c r="J77" i="2" s="1"/>
  <c r="AJ77" i="2" s="1"/>
  <c r="H78" i="2"/>
  <c r="J78" i="2" s="1"/>
  <c r="H79" i="2"/>
  <c r="J79" i="2" s="1"/>
  <c r="AJ79" i="2" s="1"/>
  <c r="H80" i="2"/>
  <c r="J80" i="2" s="1"/>
  <c r="AJ80" i="2" s="1"/>
  <c r="H81" i="2"/>
  <c r="J81" i="2" s="1"/>
  <c r="AC81" i="2" s="1"/>
  <c r="H82" i="2"/>
  <c r="J82" i="2" s="1"/>
  <c r="H83" i="2"/>
  <c r="J83" i="2" s="1"/>
  <c r="AD83" i="2" s="1"/>
  <c r="H84" i="2"/>
  <c r="J84" i="2" s="1"/>
  <c r="H85" i="2"/>
  <c r="J85" i="2" s="1"/>
  <c r="AF85" i="2" s="1"/>
  <c r="H86" i="2"/>
  <c r="J86" i="2" s="1"/>
  <c r="AJ86" i="2" s="1"/>
  <c r="H87" i="2"/>
  <c r="J87" i="2" s="1"/>
  <c r="AJ87" i="2" s="1"/>
  <c r="H88" i="2"/>
  <c r="J88" i="2" s="1"/>
  <c r="H89" i="2"/>
  <c r="J89" i="2" s="1"/>
  <c r="H90" i="2"/>
  <c r="J90" i="2" s="1"/>
  <c r="AC72" i="2"/>
  <c r="AB57" i="2"/>
  <c r="AE69" i="2"/>
  <c r="AD48" i="2"/>
  <c r="AD85" i="2"/>
  <c r="AG77" i="2"/>
  <c r="AA55" i="2"/>
  <c r="AF55" i="2"/>
  <c r="AB89" i="2"/>
  <c r="AE54" i="2"/>
  <c r="AD54" i="2"/>
  <c r="AG54" i="2"/>
  <c r="AA46" i="2"/>
  <c r="AE46" i="2"/>
  <c r="AD46" i="2"/>
  <c r="AB46" i="2"/>
  <c r="AF46" i="2"/>
  <c r="AG46" i="2"/>
  <c r="X13" i="12"/>
  <c r="W13" i="12"/>
  <c r="U13" i="12"/>
  <c r="S13" i="12"/>
  <c r="Q13" i="12"/>
  <c r="O13" i="12"/>
  <c r="M13" i="12"/>
  <c r="K13" i="12"/>
  <c r="I13" i="12"/>
  <c r="G13" i="12"/>
  <c r="S11" i="12"/>
  <c r="Q11" i="12"/>
  <c r="O11" i="12"/>
  <c r="M11" i="12"/>
  <c r="K11" i="12"/>
  <c r="I11" i="12"/>
  <c r="G11" i="12"/>
  <c r="E4" i="12"/>
  <c r="E3" i="12"/>
  <c r="C2" i="12"/>
  <c r="U15" i="12"/>
  <c r="X15" i="12" s="1"/>
  <c r="H91" i="2"/>
  <c r="J91" i="2" s="1"/>
  <c r="H42" i="2"/>
  <c r="J42" i="2" s="1"/>
  <c r="H41" i="2"/>
  <c r="J41" i="2" s="1"/>
  <c r="AJ41" i="2" s="1"/>
  <c r="H40" i="2"/>
  <c r="J40" i="2" s="1"/>
  <c r="H39" i="2"/>
  <c r="J39" i="2" s="1"/>
  <c r="AJ39" i="2" s="1"/>
  <c r="H38" i="2"/>
  <c r="J38" i="2" s="1"/>
  <c r="AJ38" i="2" s="1"/>
  <c r="H37" i="2"/>
  <c r="J37" i="2" s="1"/>
  <c r="H36" i="2"/>
  <c r="J36" i="2" s="1"/>
  <c r="AJ36" i="2" s="1"/>
  <c r="H35" i="2"/>
  <c r="J35" i="2" s="1"/>
  <c r="AJ35" i="2" s="1"/>
  <c r="H34" i="2"/>
  <c r="J34" i="2" s="1"/>
  <c r="AJ34" i="2" s="1"/>
  <c r="H33" i="2"/>
  <c r="H32" i="2"/>
  <c r="J32" i="2" s="1"/>
  <c r="AJ32" i="2" s="1"/>
  <c r="H31" i="2"/>
  <c r="J31" i="2" s="1"/>
  <c r="AJ31" i="2" s="1"/>
  <c r="H30" i="2"/>
  <c r="J30" i="2" s="1"/>
  <c r="AJ30" i="2" s="1"/>
  <c r="H29" i="2"/>
  <c r="J29" i="2" s="1"/>
  <c r="AJ29" i="2" s="1"/>
  <c r="H28" i="2"/>
  <c r="J28" i="2" s="1"/>
  <c r="H27" i="2"/>
  <c r="J27" i="2" s="1"/>
  <c r="AJ27" i="2" s="1"/>
  <c r="H26" i="2"/>
  <c r="J26" i="2" s="1"/>
  <c r="H24" i="2"/>
  <c r="H23" i="2"/>
  <c r="J23" i="2" s="1"/>
  <c r="AJ23" i="2" s="1"/>
  <c r="H22" i="2"/>
  <c r="J22" i="2" s="1"/>
  <c r="H21" i="2"/>
  <c r="J21" i="2" s="1"/>
  <c r="AJ21" i="2" s="1"/>
  <c r="H20" i="2"/>
  <c r="J20" i="2" s="1"/>
  <c r="H19" i="2"/>
  <c r="J19" i="2" s="1"/>
  <c r="H18" i="2"/>
  <c r="J18" i="2" s="1"/>
  <c r="H17" i="2"/>
  <c r="H16" i="2"/>
  <c r="H15" i="2"/>
  <c r="H14" i="2"/>
  <c r="J14" i="2" s="1"/>
  <c r="AJ14" i="2" s="1"/>
  <c r="H13" i="2"/>
  <c r="H12" i="2"/>
  <c r="J12" i="2" s="1"/>
  <c r="AJ12" i="2" s="1"/>
  <c r="H11" i="2"/>
  <c r="J11" i="2" s="1"/>
  <c r="H10" i="2"/>
  <c r="J10" i="2" s="1"/>
  <c r="AD10" i="2" s="1"/>
  <c r="H9" i="2"/>
  <c r="H8" i="2"/>
  <c r="H7" i="2"/>
  <c r="J7" i="2" s="1"/>
  <c r="H25" i="2"/>
  <c r="J25" i="2" s="1"/>
  <c r="E5" i="1"/>
  <c r="E5" i="12" s="1"/>
  <c r="S19" i="7"/>
  <c r="Q19" i="7"/>
  <c r="U19" i="7"/>
  <c r="N50" i="1"/>
  <c r="M29" i="12" s="1"/>
  <c r="AE6" i="2"/>
  <c r="T50" i="1"/>
  <c r="S29" i="12" s="1"/>
  <c r="R50" i="1"/>
  <c r="Q29" i="12" s="1"/>
  <c r="V47" i="1"/>
  <c r="Y47" i="1" s="1"/>
  <c r="P50" i="1"/>
  <c r="O29" i="12" s="1"/>
  <c r="V40" i="1"/>
  <c r="V37" i="1"/>
  <c r="V36" i="1"/>
  <c r="Y36" i="1" s="1"/>
  <c r="V28" i="1"/>
  <c r="V18" i="1"/>
  <c r="X20" i="1"/>
  <c r="W26" i="12" s="1"/>
  <c r="X29" i="1"/>
  <c r="W27" i="12" s="1"/>
  <c r="X41" i="1"/>
  <c r="W28" i="12" s="1"/>
  <c r="X50" i="1"/>
  <c r="W29" i="12" s="1"/>
  <c r="H50" i="1"/>
  <c r="G29" i="12" s="1"/>
  <c r="J50" i="1"/>
  <c r="I29" i="12" s="1"/>
  <c r="L50" i="1"/>
  <c r="K29" i="12" s="1"/>
  <c r="V65" i="1"/>
  <c r="V64" i="1"/>
  <c r="V63" i="1"/>
  <c r="V62" i="1"/>
  <c r="V48" i="1"/>
  <c r="V45" i="1"/>
  <c r="V39" i="1"/>
  <c r="Y39" i="1" s="1"/>
  <c r="V38" i="1"/>
  <c r="Y38" i="1" s="1"/>
  <c r="V35" i="1"/>
  <c r="V27" i="1"/>
  <c r="V19" i="1"/>
  <c r="Y19" i="1" s="1"/>
  <c r="V16" i="1"/>
  <c r="Y16" i="1" s="1"/>
  <c r="V9" i="1"/>
  <c r="V49" i="1"/>
  <c r="Y49" i="1"/>
  <c r="V46" i="1"/>
  <c r="V17" i="1"/>
  <c r="Y17" i="1" s="1"/>
  <c r="V8" i="1"/>
  <c r="AG30" i="2"/>
  <c r="J33" i="2"/>
  <c r="AB34" i="2"/>
  <c r="AB38" i="2"/>
  <c r="O19" i="7"/>
  <c r="M19" i="7"/>
  <c r="K19" i="7"/>
  <c r="J24" i="2"/>
  <c r="AF24" i="2" s="1"/>
  <c r="V11" i="1"/>
  <c r="AA21" i="2"/>
  <c r="AB6" i="2"/>
  <c r="Y45" i="1"/>
  <c r="Y65" i="1"/>
  <c r="Y64" i="1"/>
  <c r="Y63" i="1"/>
  <c r="Y62" i="1"/>
  <c r="Y48" i="1"/>
  <c r="Y40" i="1"/>
  <c r="Y37" i="1"/>
  <c r="Y35" i="1"/>
  <c r="Y28" i="1"/>
  <c r="Y27" i="1"/>
  <c r="Y18" i="1"/>
  <c r="J13" i="2"/>
  <c r="AJ13" i="2" s="1"/>
  <c r="J15" i="2"/>
  <c r="AJ15" i="2" s="1"/>
  <c r="J17" i="2"/>
  <c r="J16" i="2"/>
  <c r="X66" i="1"/>
  <c r="W31" i="12" s="1"/>
  <c r="C92" i="2"/>
  <c r="J9" i="2"/>
  <c r="AF9" i="2" s="1"/>
  <c r="J8" i="2"/>
  <c r="AG98" i="2"/>
  <c r="T61" i="1" s="1"/>
  <c r="T66" i="1" s="1"/>
  <c r="AF98" i="2"/>
  <c r="R61" i="1" s="1"/>
  <c r="R66" i="1" s="1"/>
  <c r="Q31" i="12" s="1"/>
  <c r="AE98" i="2"/>
  <c r="P61" i="1" s="1"/>
  <c r="P66" i="1" s="1"/>
  <c r="O31" i="12" s="1"/>
  <c r="AA98" i="2"/>
  <c r="H61" i="1" s="1"/>
  <c r="H66" i="1" s="1"/>
  <c r="G31" i="12" s="1"/>
  <c r="AC98" i="2"/>
  <c r="L61" i="1" s="1"/>
  <c r="L66" i="1" s="1"/>
  <c r="K31" i="12" s="1"/>
  <c r="AB98" i="2"/>
  <c r="J61" i="1" s="1"/>
  <c r="J66" i="1" s="1"/>
  <c r="I31" i="12" s="1"/>
  <c r="AD98" i="2"/>
  <c r="N61" i="1" s="1"/>
  <c r="AC9" i="2"/>
  <c r="AG96" i="2"/>
  <c r="T26" i="1" s="1"/>
  <c r="T29" i="1" s="1"/>
  <c r="AF96" i="2"/>
  <c r="R26" i="1" s="1"/>
  <c r="R29" i="1" s="1"/>
  <c r="AE96" i="2"/>
  <c r="P26" i="1" s="1"/>
  <c r="P29" i="1" s="1"/>
  <c r="AG94" i="2"/>
  <c r="AF94" i="2"/>
  <c r="AE94" i="2"/>
  <c r="AE97" i="2"/>
  <c r="P34" i="1" s="1"/>
  <c r="P41" i="1" s="1"/>
  <c r="AG97" i="2"/>
  <c r="T34" i="1" s="1"/>
  <c r="T41" i="1" s="1"/>
  <c r="AF97" i="2"/>
  <c r="R34" i="1" s="1"/>
  <c r="R41" i="1" s="1"/>
  <c r="AA94" i="2"/>
  <c r="AD94" i="2"/>
  <c r="AB94" i="2"/>
  <c r="AC94" i="2"/>
  <c r="AA97" i="2"/>
  <c r="H34" i="1" s="1"/>
  <c r="H41" i="1" s="1"/>
  <c r="AB97" i="2"/>
  <c r="AD97" i="2"/>
  <c r="N34" i="1" s="1"/>
  <c r="N41" i="1" s="1"/>
  <c r="M28" i="12" s="1"/>
  <c r="AC97" i="2"/>
  <c r="L34" i="1" s="1"/>
  <c r="L41" i="1" s="1"/>
  <c r="AA96" i="2"/>
  <c r="H26" i="1" s="1"/>
  <c r="H29" i="1" s="1"/>
  <c r="AD96" i="2"/>
  <c r="N26" i="1" s="1"/>
  <c r="N29" i="1" s="1"/>
  <c r="AB96" i="2"/>
  <c r="J26" i="1" s="1"/>
  <c r="J29" i="1" s="1"/>
  <c r="I27" i="12" s="1"/>
  <c r="AC96" i="2"/>
  <c r="L26" i="1" s="1"/>
  <c r="AC24" i="2" l="1"/>
  <c r="AA44" i="2"/>
  <c r="AC53" i="2"/>
  <c r="N15" i="1"/>
  <c r="N20" i="1" s="1"/>
  <c r="N21" i="1" s="1"/>
  <c r="N11" i="7" s="1"/>
  <c r="AE27" i="2"/>
  <c r="AD44" i="2"/>
  <c r="AG83" i="2"/>
  <c r="AG79" i="2"/>
  <c r="AE44" i="2"/>
  <c r="AC83" i="2"/>
  <c r="AJ88" i="2"/>
  <c r="AA88" i="2"/>
  <c r="AD53" i="2"/>
  <c r="AE74" i="2"/>
  <c r="AJ74" i="2"/>
  <c r="AC74" i="2"/>
  <c r="AJ26" i="2"/>
  <c r="AA26" i="2"/>
  <c r="AD26" i="2"/>
  <c r="AG26" i="2"/>
  <c r="AG42" i="2"/>
  <c r="AJ42" i="2"/>
  <c r="AB71" i="2"/>
  <c r="AJ71" i="2"/>
  <c r="AD71" i="2"/>
  <c r="AE17" i="2"/>
  <c r="AJ17" i="2"/>
  <c r="AD24" i="2"/>
  <c r="AJ24" i="2"/>
  <c r="AA38" i="2"/>
  <c r="AA34" i="2"/>
  <c r="AB30" i="2"/>
  <c r="AA25" i="2"/>
  <c r="AJ25" i="2"/>
  <c r="AF10" i="2"/>
  <c r="AJ10" i="2"/>
  <c r="AD18" i="2"/>
  <c r="AJ18" i="2"/>
  <c r="AE22" i="2"/>
  <c r="AJ22" i="2"/>
  <c r="AA91" i="2"/>
  <c r="AJ91" i="2"/>
  <c r="AG81" i="2"/>
  <c r="AB88" i="2"/>
  <c r="AE84" i="2"/>
  <c r="AJ84" i="2"/>
  <c r="AE73" i="2"/>
  <c r="AJ73" i="2"/>
  <c r="AB49" i="2"/>
  <c r="AJ49" i="2"/>
  <c r="AD45" i="2"/>
  <c r="AJ45" i="2"/>
  <c r="AD8" i="2"/>
  <c r="AJ8" i="2"/>
  <c r="AB25" i="2"/>
  <c r="AA24" i="2"/>
  <c r="AG21" i="2"/>
  <c r="AG39" i="2"/>
  <c r="AG38" i="2"/>
  <c r="AG34" i="2"/>
  <c r="AA7" i="2"/>
  <c r="AJ7" i="2"/>
  <c r="AB11" i="2"/>
  <c r="AJ11" i="2"/>
  <c r="AB19" i="2"/>
  <c r="AJ19" i="2"/>
  <c r="AC28" i="2"/>
  <c r="AJ28" i="2"/>
  <c r="AA40" i="2"/>
  <c r="AJ40" i="2"/>
  <c r="AA70" i="2"/>
  <c r="AB81" i="2"/>
  <c r="AD90" i="2"/>
  <c r="AJ90" i="2"/>
  <c r="AA83" i="2"/>
  <c r="AJ83" i="2"/>
  <c r="AA62" i="2"/>
  <c r="AJ62" i="2"/>
  <c r="AB10" i="2"/>
  <c r="AE9" i="2"/>
  <c r="AJ9" i="2"/>
  <c r="AG16" i="2"/>
  <c r="AJ16" i="2"/>
  <c r="AC21" i="2"/>
  <c r="AE21" i="2"/>
  <c r="AE38" i="2"/>
  <c r="AE34" i="2"/>
  <c r="AF33" i="2"/>
  <c r="AJ33" i="2"/>
  <c r="AB20" i="2"/>
  <c r="AJ20" i="2"/>
  <c r="AC37" i="2"/>
  <c r="AJ37" i="2"/>
  <c r="AB44" i="2"/>
  <c r="AG44" i="2"/>
  <c r="AB52" i="2"/>
  <c r="AG84" i="2"/>
  <c r="AG75" i="2"/>
  <c r="AC88" i="2"/>
  <c r="AE89" i="2"/>
  <c r="AJ89" i="2"/>
  <c r="AA82" i="2"/>
  <c r="AJ82" i="2"/>
  <c r="AA78" i="2"/>
  <c r="AJ78" i="2"/>
  <c r="AF58" i="2"/>
  <c r="AJ58" i="2"/>
  <c r="AC43" i="2"/>
  <c r="AJ43" i="2"/>
  <c r="AG85" i="2"/>
  <c r="AJ85" i="2"/>
  <c r="AA81" i="2"/>
  <c r="AJ81" i="2"/>
  <c r="AC54" i="2"/>
  <c r="AJ54" i="2"/>
  <c r="AD50" i="2"/>
  <c r="AJ50" i="2"/>
  <c r="AC46" i="2"/>
  <c r="AH46" i="2" s="1"/>
  <c r="AJ46" i="2"/>
  <c r="X68" i="1"/>
  <c r="X70" i="1" s="1"/>
  <c r="AB64" i="2"/>
  <c r="AE64" i="2"/>
  <c r="AA41" i="2"/>
  <c r="AB41" i="2"/>
  <c r="AE60" i="2"/>
  <c r="AC60" i="2"/>
  <c r="AA60" i="2"/>
  <c r="AD60" i="2"/>
  <c r="AA51" i="2"/>
  <c r="AC51" i="2"/>
  <c r="AF51" i="2"/>
  <c r="AG51" i="2"/>
  <c r="AG68" i="2"/>
  <c r="AE68" i="2"/>
  <c r="AC68" i="2"/>
  <c r="AD68" i="2"/>
  <c r="AB68" i="2"/>
  <c r="AD86" i="2"/>
  <c r="AG86" i="2"/>
  <c r="AB86" i="2"/>
  <c r="AA65" i="2"/>
  <c r="AC65" i="2"/>
  <c r="AD65" i="2"/>
  <c r="AG65" i="2"/>
  <c r="AB65" i="2"/>
  <c r="AE65" i="2"/>
  <c r="AB61" i="2"/>
  <c r="AG61" i="2"/>
  <c r="AA61" i="2"/>
  <c r="AF61" i="2"/>
  <c r="AG20" i="2"/>
  <c r="AB62" i="2"/>
  <c r="AB74" i="2"/>
  <c r="AE82" i="2"/>
  <c r="AE71" i="2"/>
  <c r="AG62" i="2"/>
  <c r="AD62" i="2"/>
  <c r="AC71" i="2"/>
  <c r="AG24" i="2"/>
  <c r="AD78" i="2"/>
  <c r="T15" i="1"/>
  <c r="T20" i="1" s="1"/>
  <c r="T8" i="7" s="1"/>
  <c r="U7" i="13" s="1"/>
  <c r="AE32" i="2"/>
  <c r="AF32" i="2"/>
  <c r="AC80" i="2"/>
  <c r="AE80" i="2"/>
  <c r="AF80" i="2"/>
  <c r="AG80" i="2"/>
  <c r="AB80" i="2"/>
  <c r="AG58" i="2"/>
  <c r="AA58" i="2"/>
  <c r="AE58" i="2"/>
  <c r="AE12" i="2"/>
  <c r="AF12" i="2"/>
  <c r="AC12" i="2"/>
  <c r="AB12" i="2"/>
  <c r="AF20" i="2"/>
  <c r="AC20" i="2"/>
  <c r="AE20" i="2"/>
  <c r="AA20" i="2"/>
  <c r="AD20" i="2"/>
  <c r="AB87" i="2"/>
  <c r="AE87" i="2"/>
  <c r="AG69" i="2"/>
  <c r="AB69" i="2"/>
  <c r="AA69" i="2"/>
  <c r="AF69" i="2"/>
  <c r="AA52" i="2"/>
  <c r="AF52" i="2"/>
  <c r="AD52" i="2"/>
  <c r="AC52" i="2"/>
  <c r="AE52" i="2"/>
  <c r="AG52" i="2"/>
  <c r="AB99" i="2"/>
  <c r="AF11" i="2"/>
  <c r="AA11" i="2"/>
  <c r="AG11" i="2"/>
  <c r="AD11" i="2"/>
  <c r="AE78" i="2"/>
  <c r="AC78" i="2"/>
  <c r="AB78" i="2"/>
  <c r="AG78" i="2"/>
  <c r="AF15" i="2"/>
  <c r="AD15" i="2"/>
  <c r="AA15" i="2"/>
  <c r="AG15" i="2"/>
  <c r="AG28" i="2"/>
  <c r="AE28" i="2"/>
  <c r="AF28" i="2"/>
  <c r="AA28" i="2"/>
  <c r="AD28" i="2"/>
  <c r="AF76" i="2"/>
  <c r="AA76" i="2"/>
  <c r="AG76" i="2"/>
  <c r="AC76" i="2"/>
  <c r="AE76" i="2"/>
  <c r="AB56" i="2"/>
  <c r="AA56" i="2"/>
  <c r="AF56" i="2"/>
  <c r="AG56" i="2"/>
  <c r="AC7" i="2"/>
  <c r="AB15" i="2"/>
  <c r="AA19" i="2"/>
  <c r="V50" i="1"/>
  <c r="U29" i="12" s="1"/>
  <c r="Y46" i="1"/>
  <c r="Y50" i="1" s="1"/>
  <c r="X29" i="12" s="1"/>
  <c r="AE56" i="2"/>
  <c r="AD76" i="2"/>
  <c r="AD88" i="2"/>
  <c r="AG88" i="2"/>
  <c r="AD79" i="2"/>
  <c r="AA79" i="2"/>
  <c r="AB79" i="2"/>
  <c r="AF79" i="2"/>
  <c r="AE79" i="2"/>
  <c r="AE77" i="2"/>
  <c r="AA77" i="2"/>
  <c r="AC77" i="2"/>
  <c r="AB77" i="2"/>
  <c r="AF77" i="2"/>
  <c r="AD77" i="2"/>
  <c r="AE75" i="2"/>
  <c r="AA75" i="2"/>
  <c r="AC75" i="2"/>
  <c r="AF75" i="2"/>
  <c r="AD75" i="2"/>
  <c r="AB75" i="2"/>
  <c r="AE11" i="2"/>
  <c r="AC79" i="2"/>
  <c r="AD87" i="2"/>
  <c r="AF78" i="2"/>
  <c r="AC69" i="2"/>
  <c r="AB53" i="2"/>
  <c r="AF53" i="2"/>
  <c r="AA53" i="2"/>
  <c r="AG53" i="2"/>
  <c r="AE53" i="2"/>
  <c r="AB48" i="2"/>
  <c r="AG48" i="2"/>
  <c r="AE48" i="2"/>
  <c r="AG9" i="2"/>
  <c r="AB24" i="2"/>
  <c r="AE24" i="2"/>
  <c r="AE43" i="2"/>
  <c r="AF54" i="2"/>
  <c r="AA54" i="2"/>
  <c r="AE81" i="2"/>
  <c r="AA85" i="2"/>
  <c r="AF60" i="2"/>
  <c r="AC61" i="2"/>
  <c r="AD61" i="2"/>
  <c r="AE83" i="2"/>
  <c r="AE85" i="2"/>
  <c r="AH95" i="2"/>
  <c r="AD99" i="2"/>
  <c r="AD9" i="2"/>
  <c r="AF99" i="2"/>
  <c r="AA9" i="2"/>
  <c r="AA17" i="2"/>
  <c r="AA43" i="2"/>
  <c r="AB54" i="2"/>
  <c r="AB60" i="2"/>
  <c r="AE61" i="2"/>
  <c r="H16" i="7"/>
  <c r="G27" i="12"/>
  <c r="S27" i="12"/>
  <c r="T16" i="7"/>
  <c r="AG31" i="2"/>
  <c r="AA31" i="2"/>
  <c r="AE31" i="2"/>
  <c r="AF31" i="2"/>
  <c r="AB31" i="2"/>
  <c r="AD31" i="2"/>
  <c r="AC31" i="2"/>
  <c r="J92" i="2"/>
  <c r="AF29" i="2"/>
  <c r="AB29" i="2"/>
  <c r="AE29" i="2"/>
  <c r="AD29" i="2"/>
  <c r="AE16" i="2"/>
  <c r="AC16" i="2"/>
  <c r="AF16" i="2"/>
  <c r="AB16" i="2"/>
  <c r="AE14" i="2"/>
  <c r="AD14" i="2"/>
  <c r="AA14" i="2"/>
  <c r="AC14" i="2"/>
  <c r="AG14" i="2"/>
  <c r="AD27" i="2"/>
  <c r="AG27" i="2"/>
  <c r="AC27" i="2"/>
  <c r="AD39" i="2"/>
  <c r="AE39" i="2"/>
  <c r="AA39" i="2"/>
  <c r="AF39" i="2"/>
  <c r="AB39" i="2"/>
  <c r="AC39" i="2"/>
  <c r="AA72" i="2"/>
  <c r="AD72" i="2"/>
  <c r="AB72" i="2"/>
  <c r="AG72" i="2"/>
  <c r="AF72" i="2"/>
  <c r="AE72" i="2"/>
  <c r="AB59" i="2"/>
  <c r="AD59" i="2"/>
  <c r="AF59" i="2"/>
  <c r="AC59" i="2"/>
  <c r="AA59" i="2"/>
  <c r="AE59" i="2"/>
  <c r="AG59" i="2"/>
  <c r="R16" i="7"/>
  <c r="Q27" i="12"/>
  <c r="AG91" i="2"/>
  <c r="AE8" i="2"/>
  <c r="AA8" i="2"/>
  <c r="AG8" i="2"/>
  <c r="AC8" i="2"/>
  <c r="AA29" i="2"/>
  <c r="AD16" i="2"/>
  <c r="AB27" i="2"/>
  <c r="AG17" i="2"/>
  <c r="AD17" i="2"/>
  <c r="AC17" i="2"/>
  <c r="AB14" i="2"/>
  <c r="AC13" i="2"/>
  <c r="AF13" i="2"/>
  <c r="AA13" i="2"/>
  <c r="AE13" i="2"/>
  <c r="AD13" i="2"/>
  <c r="AE23" i="2"/>
  <c r="AD23" i="2"/>
  <c r="AC23" i="2"/>
  <c r="AA23" i="2"/>
  <c r="AG23" i="2"/>
  <c r="AB23" i="2"/>
  <c r="AF23" i="2"/>
  <c r="AA36" i="2"/>
  <c r="AF36" i="2"/>
  <c r="AB36" i="2"/>
  <c r="AG36" i="2"/>
  <c r="AD36" i="2"/>
  <c r="AC36" i="2"/>
  <c r="AE36" i="2"/>
  <c r="T24" i="7"/>
  <c r="U13" i="13" s="1"/>
  <c r="AE7" i="2"/>
  <c r="AB7" i="2"/>
  <c r="AD7" i="2"/>
  <c r="AF7" i="2"/>
  <c r="AE25" i="2"/>
  <c r="AD25" i="2"/>
  <c r="AC25" i="2"/>
  <c r="AG25" i="2"/>
  <c r="AG18" i="2"/>
  <c r="AC18" i="2"/>
  <c r="AB18" i="2"/>
  <c r="AF18" i="2"/>
  <c r="AA35" i="2"/>
  <c r="AF35" i="2"/>
  <c r="AB35" i="2"/>
  <c r="AC35" i="2"/>
  <c r="AG35" i="2"/>
  <c r="AD35" i="2"/>
  <c r="AE35" i="2"/>
  <c r="AC66" i="2"/>
  <c r="AB66" i="2"/>
  <c r="AF66" i="2"/>
  <c r="AA66" i="2"/>
  <c r="AE66" i="2"/>
  <c r="AD66" i="2"/>
  <c r="AG66" i="2"/>
  <c r="AE49" i="2"/>
  <c r="AG49" i="2"/>
  <c r="AF49" i="2"/>
  <c r="AC49" i="2"/>
  <c r="AA49" i="2"/>
  <c r="AD49" i="2"/>
  <c r="H15" i="1"/>
  <c r="H20" i="1" s="1"/>
  <c r="H8" i="7" s="1"/>
  <c r="I7" i="13" s="1"/>
  <c r="AA99" i="2"/>
  <c r="AB8" i="2"/>
  <c r="AF8" i="2"/>
  <c r="AG29" i="2"/>
  <c r="AA18" i="2"/>
  <c r="AA16" i="2"/>
  <c r="AA27" i="2"/>
  <c r="AF17" i="2"/>
  <c r="AF26" i="2"/>
  <c r="AB26" i="2"/>
  <c r="AC26" i="2"/>
  <c r="AE26" i="2"/>
  <c r="AB13" i="2"/>
  <c r="AG13" i="2"/>
  <c r="AC29" i="2"/>
  <c r="AE10" i="2"/>
  <c r="AA10" i="2"/>
  <c r="AG10" i="2"/>
  <c r="AG22" i="2"/>
  <c r="AB22" i="2"/>
  <c r="AF22" i="2"/>
  <c r="AC22" i="2"/>
  <c r="AA22" i="2"/>
  <c r="AD22" i="2"/>
  <c r="AE91" i="2"/>
  <c r="AF91" i="2"/>
  <c r="AB91" i="2"/>
  <c r="AC91" i="2"/>
  <c r="AC90" i="2"/>
  <c r="AG90" i="2"/>
  <c r="AF90" i="2"/>
  <c r="AB90" i="2"/>
  <c r="AE90" i="2"/>
  <c r="AA90" i="2"/>
  <c r="AG63" i="2"/>
  <c r="AB63" i="2"/>
  <c r="AD63" i="2"/>
  <c r="AC63" i="2"/>
  <c r="AF63" i="2"/>
  <c r="AA63" i="2"/>
  <c r="AE63" i="2"/>
  <c r="S28" i="12"/>
  <c r="N16" i="7"/>
  <c r="M27" i="12"/>
  <c r="AD91" i="2"/>
  <c r="P15" i="1"/>
  <c r="P20" i="1" s="1"/>
  <c r="P68" i="1" s="1"/>
  <c r="P69" i="1" s="1"/>
  <c r="AE99" i="2"/>
  <c r="AC10" i="2"/>
  <c r="AG7" i="2"/>
  <c r="AB17" i="2"/>
  <c r="AF27" i="2"/>
  <c r="AF25" i="2"/>
  <c r="AE18" i="2"/>
  <c r="AF14" i="2"/>
  <c r="AD37" i="2"/>
  <c r="AB37" i="2"/>
  <c r="AA37" i="2"/>
  <c r="AG37" i="2"/>
  <c r="AF37" i="2"/>
  <c r="AE37" i="2"/>
  <c r="AA42" i="2"/>
  <c r="AE42" i="2"/>
  <c r="AB42" i="2"/>
  <c r="AE40" i="2"/>
  <c r="AD40" i="2"/>
  <c r="AC40" i="2"/>
  <c r="AG40" i="2"/>
  <c r="AG33" i="2"/>
  <c r="AE33" i="2"/>
  <c r="AB33" i="2"/>
  <c r="AC70" i="2"/>
  <c r="AE70" i="2"/>
  <c r="AF70" i="2"/>
  <c r="AG70" i="2"/>
  <c r="AD70" i="2"/>
  <c r="AE67" i="2"/>
  <c r="AD67" i="2"/>
  <c r="AB67" i="2"/>
  <c r="AD64" i="2"/>
  <c r="AG64" i="2"/>
  <c r="AF64" i="2"/>
  <c r="AC64" i="2"/>
  <c r="AA64" i="2"/>
  <c r="AC50" i="2"/>
  <c r="AA50" i="2"/>
  <c r="AF50" i="2"/>
  <c r="AE50" i="2"/>
  <c r="AG50" i="2"/>
  <c r="AE47" i="2"/>
  <c r="AG47" i="2"/>
  <c r="AA47" i="2"/>
  <c r="AD47" i="2"/>
  <c r="AF43" i="2"/>
  <c r="AD43" i="2"/>
  <c r="W6" i="2"/>
  <c r="L2" i="2" s="1"/>
  <c r="AE19" i="2"/>
  <c r="AD19" i="2"/>
  <c r="AF19" i="2"/>
  <c r="AC19" i="2"/>
  <c r="AA73" i="2"/>
  <c r="AG73" i="2"/>
  <c r="AF73" i="2"/>
  <c r="AD73" i="2"/>
  <c r="AB73" i="2"/>
  <c r="AC73" i="2"/>
  <c r="AA12" i="2"/>
  <c r="AC42" i="2"/>
  <c r="AB40" i="2"/>
  <c r="AA33" i="2"/>
  <c r="W30" i="12"/>
  <c r="W32" i="12" s="1"/>
  <c r="W17" i="12" s="1"/>
  <c r="AF45" i="2"/>
  <c r="AA45" i="2"/>
  <c r="AG45" i="2"/>
  <c r="AE45" i="2"/>
  <c r="AB45" i="2"/>
  <c r="AE15" i="2"/>
  <c r="AG12" i="2"/>
  <c r="AF42" i="2"/>
  <c r="AF41" i="2"/>
  <c r="AC41" i="2"/>
  <c r="AG41" i="2"/>
  <c r="AE41" i="2"/>
  <c r="AD33" i="2"/>
  <c r="AD32" i="2"/>
  <c r="AB32" i="2"/>
  <c r="AA32" i="2"/>
  <c r="AG32" i="2"/>
  <c r="AB43" i="2"/>
  <c r="AG43" i="2"/>
  <c r="AC47" i="2"/>
  <c r="AF47" i="2"/>
  <c r="AF67" i="2"/>
  <c r="AG67" i="2"/>
  <c r="AG89" i="2"/>
  <c r="AC89" i="2"/>
  <c r="AF89" i="2"/>
  <c r="AA89" i="2"/>
  <c r="AD89" i="2"/>
  <c r="AC86" i="2"/>
  <c r="AF86" i="2"/>
  <c r="AA86" i="2"/>
  <c r="AE86" i="2"/>
  <c r="AG74" i="2"/>
  <c r="AF74" i="2"/>
  <c r="AD74" i="2"/>
  <c r="AA74" i="2"/>
  <c r="AE57" i="2"/>
  <c r="AG57" i="2"/>
  <c r="AA57" i="2"/>
  <c r="AD57" i="2"/>
  <c r="AB51" i="2"/>
  <c r="AE51" i="2"/>
  <c r="AD51" i="2"/>
  <c r="J16" i="7"/>
  <c r="AB9" i="2"/>
  <c r="AB28" i="2"/>
  <c r="AC11" i="2"/>
  <c r="AC15" i="2"/>
  <c r="AD12" i="2"/>
  <c r="AG19" i="2"/>
  <c r="AD42" i="2"/>
  <c r="AD41" i="2"/>
  <c r="AF40" i="2"/>
  <c r="AC33" i="2"/>
  <c r="AC32" i="2"/>
  <c r="AB21" i="2"/>
  <c r="AF21" i="2"/>
  <c r="AD21" i="2"/>
  <c r="AF30" i="2"/>
  <c r="AD30" i="2"/>
  <c r="AC30" i="2"/>
  <c r="AE30" i="2"/>
  <c r="AA30" i="2"/>
  <c r="AC34" i="2"/>
  <c r="AF34" i="2"/>
  <c r="AD34" i="2"/>
  <c r="AC38" i="2"/>
  <c r="AF38" i="2"/>
  <c r="AD38" i="2"/>
  <c r="AB50" i="2"/>
  <c r="AB70" i="2"/>
  <c r="AB47" i="2"/>
  <c r="AC57" i="2"/>
  <c r="AA67" i="2"/>
  <c r="AF57" i="2"/>
  <c r="AC45" i="2"/>
  <c r="AC67" i="2"/>
  <c r="AA87" i="2"/>
  <c r="AF87" i="2"/>
  <c r="AG87" i="2"/>
  <c r="AC87" i="2"/>
  <c r="AB84" i="2"/>
  <c r="AC84" i="2"/>
  <c r="AF84" i="2"/>
  <c r="AD84" i="2"/>
  <c r="AA84" i="2"/>
  <c r="AG82" i="2"/>
  <c r="AC82" i="2"/>
  <c r="AB82" i="2"/>
  <c r="AF82" i="2"/>
  <c r="AD82" i="2"/>
  <c r="AC58" i="2"/>
  <c r="AD58" i="2"/>
  <c r="AB58" i="2"/>
  <c r="AE55" i="2"/>
  <c r="AG55" i="2"/>
  <c r="AD55" i="2"/>
  <c r="AC55" i="2"/>
  <c r="AB55" i="2"/>
  <c r="AE88" i="2"/>
  <c r="AF88" i="2"/>
  <c r="AF71" i="2"/>
  <c r="AA71" i="2"/>
  <c r="AG71" i="2"/>
  <c r="AA68" i="2"/>
  <c r="AF68" i="2"/>
  <c r="AC56" i="2"/>
  <c r="AD56" i="2"/>
  <c r="AC48" i="2"/>
  <c r="AA48" i="2"/>
  <c r="AF48" i="2"/>
  <c r="AB85" i="2"/>
  <c r="AC85" i="2"/>
  <c r="AB83" i="2"/>
  <c r="AF83" i="2"/>
  <c r="AD81" i="2"/>
  <c r="AF81" i="2"/>
  <c r="AC62" i="2"/>
  <c r="AE62" i="2"/>
  <c r="AC44" i="2"/>
  <c r="AF44" i="2"/>
  <c r="AG60" i="2"/>
  <c r="AF65" i="2"/>
  <c r="AD69" i="2"/>
  <c r="AB76" i="2"/>
  <c r="AD80" i="2"/>
  <c r="AA80" i="2"/>
  <c r="L24" i="7"/>
  <c r="M13" i="13" s="1"/>
  <c r="K28" i="12"/>
  <c r="O28" i="12"/>
  <c r="P24" i="7"/>
  <c r="Q13" i="13" s="1"/>
  <c r="N24" i="7"/>
  <c r="O13" i="13" s="1"/>
  <c r="L29" i="1"/>
  <c r="V26" i="1"/>
  <c r="J34" i="1"/>
  <c r="AH97" i="2"/>
  <c r="L15" i="1"/>
  <c r="AC99" i="2"/>
  <c r="R24" i="7"/>
  <c r="S13" i="13" s="1"/>
  <c r="Q28" i="12"/>
  <c r="S26" i="12"/>
  <c r="S31" i="12"/>
  <c r="AH94" i="2"/>
  <c r="AH96" i="2"/>
  <c r="N66" i="1"/>
  <c r="M31" i="12" s="1"/>
  <c r="V61" i="1"/>
  <c r="AH98" i="2"/>
  <c r="P16" i="7"/>
  <c r="H24" i="7"/>
  <c r="I13" i="13" s="1"/>
  <c r="G28" i="12"/>
  <c r="AG99" i="2"/>
  <c r="O27" i="12"/>
  <c r="J15" i="1"/>
  <c r="J20" i="1" s="1"/>
  <c r="I26" i="12" s="1"/>
  <c r="R15" i="1"/>
  <c r="R20" i="1" s="1"/>
  <c r="Q26" i="12" s="1"/>
  <c r="N8" i="7"/>
  <c r="O7" i="13" s="1"/>
  <c r="M26" i="12"/>
  <c r="N58" i="1"/>
  <c r="N22" i="1" s="1"/>
  <c r="G26" i="12"/>
  <c r="AH9" i="2" l="1"/>
  <c r="AH79" i="2"/>
  <c r="AH52" i="2"/>
  <c r="J19" i="7"/>
  <c r="K10" i="13"/>
  <c r="AH78" i="2"/>
  <c r="H19" i="7"/>
  <c r="I10" i="13"/>
  <c r="AH44" i="2"/>
  <c r="N19" i="7"/>
  <c r="O10" i="13"/>
  <c r="AH24" i="2"/>
  <c r="AH61" i="2"/>
  <c r="T68" i="1"/>
  <c r="T69" i="1" s="1"/>
  <c r="AH38" i="2"/>
  <c r="P19" i="7"/>
  <c r="Q10" i="13"/>
  <c r="T21" i="1"/>
  <c r="T11" i="7" s="1"/>
  <c r="AH60" i="2"/>
  <c r="AH28" i="2"/>
  <c r="R19" i="7"/>
  <c r="S10" i="13"/>
  <c r="T19" i="7"/>
  <c r="U10" i="13"/>
  <c r="AJ92" i="2"/>
  <c r="P58" i="1"/>
  <c r="P30" i="1" s="1"/>
  <c r="P15" i="7" s="1"/>
  <c r="S30" i="12"/>
  <c r="S32" i="12" s="1"/>
  <c r="S17" i="12" s="1"/>
  <c r="AH82" i="2"/>
  <c r="AH53" i="2"/>
  <c r="AH75" i="2"/>
  <c r="AH88" i="2"/>
  <c r="P21" i="1"/>
  <c r="P11" i="7" s="1"/>
  <c r="AH65" i="2"/>
  <c r="AH41" i="2"/>
  <c r="AH43" i="2"/>
  <c r="AH40" i="2"/>
  <c r="AH54" i="2"/>
  <c r="AH69" i="2"/>
  <c r="AH20" i="2"/>
  <c r="T58" i="1"/>
  <c r="T55" i="1" s="1"/>
  <c r="Q30" i="12"/>
  <c r="Q32" i="12" s="1"/>
  <c r="Q17" i="12" s="1"/>
  <c r="AA92" i="2"/>
  <c r="AH70" i="2"/>
  <c r="AH63" i="2"/>
  <c r="AH10" i="2"/>
  <c r="AH77" i="2"/>
  <c r="H58" i="1"/>
  <c r="H22" i="1" s="1"/>
  <c r="AH56" i="2"/>
  <c r="P54" i="1"/>
  <c r="Q18" i="13" s="1"/>
  <c r="AH62" i="2"/>
  <c r="AH83" i="2"/>
  <c r="AH48" i="2"/>
  <c r="AH55" i="2"/>
  <c r="AH21" i="2"/>
  <c r="AH45" i="2"/>
  <c r="AH26" i="2"/>
  <c r="AH16" i="2"/>
  <c r="AH49" i="2"/>
  <c r="AH66" i="2"/>
  <c r="AH25" i="2"/>
  <c r="AC92" i="2"/>
  <c r="H21" i="1"/>
  <c r="H11" i="7" s="1"/>
  <c r="P70" i="1"/>
  <c r="AH99" i="2"/>
  <c r="H68" i="1"/>
  <c r="H69" i="1" s="1"/>
  <c r="AH76" i="2"/>
  <c r="AH58" i="2"/>
  <c r="AH11" i="2"/>
  <c r="AH19" i="2"/>
  <c r="AH91" i="2"/>
  <c r="AD92" i="2"/>
  <c r="AH51" i="2"/>
  <c r="AH32" i="2"/>
  <c r="AH73" i="2"/>
  <c r="AH42" i="2"/>
  <c r="AH18" i="2"/>
  <c r="AB92" i="2"/>
  <c r="AH23" i="2"/>
  <c r="AH29" i="2"/>
  <c r="AH72" i="2"/>
  <c r="AH14" i="2"/>
  <c r="AH31" i="2"/>
  <c r="AH7" i="2"/>
  <c r="T42" i="1"/>
  <c r="T23" i="7" s="1"/>
  <c r="AH81" i="2"/>
  <c r="AH85" i="2"/>
  <c r="AH67" i="2"/>
  <c r="AH34" i="2"/>
  <c r="AH15" i="2"/>
  <c r="AH74" i="2"/>
  <c r="AG92" i="2"/>
  <c r="P8" i="7"/>
  <c r="Q7" i="13" s="1"/>
  <c r="O26" i="12"/>
  <c r="O30" i="12" s="1"/>
  <c r="O32" i="12" s="1"/>
  <c r="O17" i="12" s="1"/>
  <c r="AH90" i="2"/>
  <c r="AH22" i="2"/>
  <c r="AH35" i="2"/>
  <c r="AE92" i="2"/>
  <c r="AH33" i="2"/>
  <c r="AH8" i="2"/>
  <c r="M30" i="12"/>
  <c r="M32" i="12" s="1"/>
  <c r="M17" i="12" s="1"/>
  <c r="AH68" i="2"/>
  <c r="AH84" i="2"/>
  <c r="AH87" i="2"/>
  <c r="AH50" i="2"/>
  <c r="AH37" i="2"/>
  <c r="AH17" i="2"/>
  <c r="AH36" i="2"/>
  <c r="AH39" i="2"/>
  <c r="AH80" i="2"/>
  <c r="AH71" i="2"/>
  <c r="AH30" i="2"/>
  <c r="AH57" i="2"/>
  <c r="AH86" i="2"/>
  <c r="AH89" i="2"/>
  <c r="AH12" i="2"/>
  <c r="AH47" i="2"/>
  <c r="AH64" i="2"/>
  <c r="AH27" i="2"/>
  <c r="AF92" i="2"/>
  <c r="AH13" i="2"/>
  <c r="AH59" i="2"/>
  <c r="P51" i="1"/>
  <c r="R21" i="1"/>
  <c r="R11" i="7" s="1"/>
  <c r="R8" i="7"/>
  <c r="S7" i="13" s="1"/>
  <c r="J41" i="1"/>
  <c r="J58" i="1" s="1"/>
  <c r="J22" i="1" s="1"/>
  <c r="V34" i="1"/>
  <c r="P53" i="1"/>
  <c r="P56" i="1"/>
  <c r="P32" i="7" s="1"/>
  <c r="P55" i="1"/>
  <c r="Q19" i="13" s="1"/>
  <c r="P42" i="1"/>
  <c r="P23" i="7" s="1"/>
  <c r="P52" i="1"/>
  <c r="P30" i="7" s="1"/>
  <c r="Q16" i="13" s="1"/>
  <c r="P22" i="1"/>
  <c r="P7" i="7" s="1"/>
  <c r="R58" i="1"/>
  <c r="J21" i="1"/>
  <c r="J11" i="7" s="1"/>
  <c r="J8" i="7"/>
  <c r="K7" i="13" s="1"/>
  <c r="Y26" i="1"/>
  <c r="Y29" i="1" s="1"/>
  <c r="X27" i="12" s="1"/>
  <c r="V29" i="1"/>
  <c r="U27" i="12" s="1"/>
  <c r="G30" i="12"/>
  <c r="G32" i="12" s="1"/>
  <c r="G17" i="12" s="1"/>
  <c r="N68" i="1"/>
  <c r="N69" i="1" s="1"/>
  <c r="V66" i="1"/>
  <c r="Y61" i="1"/>
  <c r="Y66" i="1" s="1"/>
  <c r="R68" i="1"/>
  <c r="V15" i="1"/>
  <c r="L20" i="1"/>
  <c r="K27" i="12"/>
  <c r="L16" i="7"/>
  <c r="M10" i="13" s="1"/>
  <c r="N53" i="1"/>
  <c r="N30" i="1"/>
  <c r="N42" i="1"/>
  <c r="N54" i="1"/>
  <c r="N52" i="1"/>
  <c r="N56" i="1"/>
  <c r="N51" i="1"/>
  <c r="N55" i="1"/>
  <c r="T30" i="1" l="1"/>
  <c r="P31" i="7"/>
  <c r="T53" i="1"/>
  <c r="U17" i="13" s="1"/>
  <c r="P9" i="7"/>
  <c r="Q8" i="13"/>
  <c r="Q9" i="13" s="1"/>
  <c r="U19" i="13"/>
  <c r="T15" i="7"/>
  <c r="T70" i="1"/>
  <c r="Q20" i="13"/>
  <c r="P25" i="7"/>
  <c r="Q14" i="13"/>
  <c r="Q15" i="13" s="1"/>
  <c r="T52" i="1"/>
  <c r="T30" i="7" s="1"/>
  <c r="U16" i="13" s="1"/>
  <c r="T54" i="1"/>
  <c r="U18" i="13" s="1"/>
  <c r="Q17" i="13"/>
  <c r="N70" i="1"/>
  <c r="O19" i="13"/>
  <c r="N31" i="7"/>
  <c r="N32" i="7"/>
  <c r="O20" i="13"/>
  <c r="N30" i="7"/>
  <c r="O16" i="13" s="1"/>
  <c r="O17" i="13"/>
  <c r="O18" i="13"/>
  <c r="T25" i="7"/>
  <c r="U14" i="13"/>
  <c r="U15" i="13" s="1"/>
  <c r="P17" i="7"/>
  <c r="Q11" i="13"/>
  <c r="Q12" i="13" s="1"/>
  <c r="W10" i="13"/>
  <c r="H70" i="1"/>
  <c r="T22" i="1"/>
  <c r="T7" i="7" s="1"/>
  <c r="T56" i="1"/>
  <c r="T32" i="7" s="1"/>
  <c r="T51" i="1"/>
  <c r="H55" i="1"/>
  <c r="I19" i="13" s="1"/>
  <c r="H42" i="1"/>
  <c r="H23" i="7" s="1"/>
  <c r="H54" i="1"/>
  <c r="I18" i="13" s="1"/>
  <c r="H56" i="1"/>
  <c r="I20" i="13" s="1"/>
  <c r="H51" i="1"/>
  <c r="H30" i="1"/>
  <c r="H15" i="7" s="1"/>
  <c r="H52" i="1"/>
  <c r="H30" i="7" s="1"/>
  <c r="I16" i="13" s="1"/>
  <c r="H53" i="1"/>
  <c r="I17" i="13" s="1"/>
  <c r="H7" i="7"/>
  <c r="AH92" i="2"/>
  <c r="P33" i="7"/>
  <c r="U31" i="12"/>
  <c r="J30" i="1"/>
  <c r="J55" i="1"/>
  <c r="J56" i="1"/>
  <c r="J52" i="1"/>
  <c r="J53" i="1"/>
  <c r="J51" i="1"/>
  <c r="J54" i="1"/>
  <c r="R69" i="1"/>
  <c r="R54" i="1"/>
  <c r="R56" i="1"/>
  <c r="R55" i="1"/>
  <c r="R53" i="1"/>
  <c r="R51" i="1"/>
  <c r="R52" i="1"/>
  <c r="R30" i="1"/>
  <c r="R42" i="1"/>
  <c r="V41" i="1"/>
  <c r="U28" i="12" s="1"/>
  <c r="Y34" i="1"/>
  <c r="Y41" i="1" s="1"/>
  <c r="X28" i="12" s="1"/>
  <c r="L21" i="1"/>
  <c r="L11" i="7" s="1"/>
  <c r="K26" i="12"/>
  <c r="K30" i="12" s="1"/>
  <c r="K32" i="12" s="1"/>
  <c r="K17" i="12" s="1"/>
  <c r="L8" i="7"/>
  <c r="M7" i="13" s="1"/>
  <c r="L68" i="1"/>
  <c r="L58" i="1"/>
  <c r="L22" i="1" s="1"/>
  <c r="X31" i="12"/>
  <c r="J24" i="7"/>
  <c r="I28" i="12"/>
  <c r="I30" i="12" s="1"/>
  <c r="I32" i="12" s="1"/>
  <c r="I17" i="12" s="1"/>
  <c r="J42" i="1"/>
  <c r="J68" i="1"/>
  <c r="L19" i="7"/>
  <c r="V16" i="7"/>
  <c r="V19" i="7" s="1"/>
  <c r="Y15" i="1"/>
  <c r="Y20" i="1" s="1"/>
  <c r="X26" i="12" s="1"/>
  <c r="V20" i="1"/>
  <c r="R22" i="1"/>
  <c r="N15" i="7"/>
  <c r="N7" i="7"/>
  <c r="N23" i="7"/>
  <c r="H31" i="7" l="1"/>
  <c r="H32" i="7"/>
  <c r="Q21" i="13"/>
  <c r="H17" i="7"/>
  <c r="I11" i="13"/>
  <c r="H25" i="7"/>
  <c r="I14" i="13"/>
  <c r="I15" i="13" s="1"/>
  <c r="T17" i="7"/>
  <c r="U11" i="13"/>
  <c r="U12" i="13" s="1"/>
  <c r="R70" i="1"/>
  <c r="S17" i="13"/>
  <c r="S19" i="13"/>
  <c r="R31" i="7"/>
  <c r="S20" i="13"/>
  <c r="S18" i="13"/>
  <c r="R32" i="7"/>
  <c r="R30" i="7"/>
  <c r="S16" i="13" s="1"/>
  <c r="U20" i="13"/>
  <c r="N9" i="7"/>
  <c r="O8" i="13"/>
  <c r="O9" i="13" s="1"/>
  <c r="P35" i="7"/>
  <c r="U21" i="13"/>
  <c r="W7" i="13"/>
  <c r="V24" i="7"/>
  <c r="K13" i="13"/>
  <c r="H9" i="7"/>
  <c r="I8" i="13"/>
  <c r="I9" i="13" s="1"/>
  <c r="Q22" i="13"/>
  <c r="N25" i="7"/>
  <c r="O14" i="13"/>
  <c r="O15" i="13" s="1"/>
  <c r="T9" i="7"/>
  <c r="U8" i="13"/>
  <c r="U9" i="13" s="1"/>
  <c r="N17" i="7"/>
  <c r="O11" i="13"/>
  <c r="O12" i="13" s="1"/>
  <c r="I21" i="13"/>
  <c r="O21" i="13"/>
  <c r="T31" i="7"/>
  <c r="T33" i="7" s="1"/>
  <c r="H33" i="7"/>
  <c r="U26" i="12"/>
  <c r="U30" i="12" s="1"/>
  <c r="U32" i="12" s="1"/>
  <c r="U17" i="12" s="1"/>
  <c r="V11" i="7"/>
  <c r="X30" i="12"/>
  <c r="X32" i="12" s="1"/>
  <c r="X17" i="12" s="1"/>
  <c r="N33" i="7"/>
  <c r="L69" i="1"/>
  <c r="L70" i="1"/>
  <c r="J69" i="1"/>
  <c r="Y68" i="1"/>
  <c r="R7" i="7"/>
  <c r="R23" i="7"/>
  <c r="R15" i="7"/>
  <c r="V68" i="1"/>
  <c r="L55" i="1"/>
  <c r="L51" i="1"/>
  <c r="L56" i="1"/>
  <c r="L53" i="1"/>
  <c r="L52" i="1"/>
  <c r="L42" i="1"/>
  <c r="L54" i="1"/>
  <c r="L30" i="1"/>
  <c r="V58" i="1"/>
  <c r="V8" i="7"/>
  <c r="T35" i="7" l="1"/>
  <c r="R17" i="7"/>
  <c r="S11" i="13"/>
  <c r="S12" i="13" s="1"/>
  <c r="J70" i="1"/>
  <c r="V70" i="1" s="1"/>
  <c r="Y70" i="1" s="1"/>
  <c r="K17" i="13"/>
  <c r="K19" i="13"/>
  <c r="J30" i="7"/>
  <c r="K16" i="13" s="1"/>
  <c r="K18" i="13"/>
  <c r="J32" i="7"/>
  <c r="J31" i="7"/>
  <c r="K20" i="13"/>
  <c r="R25" i="7"/>
  <c r="S14" i="13"/>
  <c r="S15" i="13" s="1"/>
  <c r="R9" i="7"/>
  <c r="S8" i="13"/>
  <c r="S9" i="13" s="1"/>
  <c r="M18" i="13"/>
  <c r="L30" i="7"/>
  <c r="M16" i="13" s="1"/>
  <c r="L32" i="7"/>
  <c r="M17" i="13"/>
  <c r="M19" i="13"/>
  <c r="M20" i="13"/>
  <c r="L31" i="7"/>
  <c r="W13" i="13"/>
  <c r="N35" i="7"/>
  <c r="H35" i="7"/>
  <c r="U22" i="13"/>
  <c r="O22" i="13"/>
  <c r="S21" i="13"/>
  <c r="I12" i="13"/>
  <c r="V55" i="1"/>
  <c r="V54" i="1"/>
  <c r="V56" i="1"/>
  <c r="V51" i="1"/>
  <c r="V52" i="1"/>
  <c r="V53" i="1"/>
  <c r="V22" i="1"/>
  <c r="V30" i="1"/>
  <c r="V42" i="1"/>
  <c r="J15" i="7"/>
  <c r="K11" i="13" s="1"/>
  <c r="K12" i="13" s="1"/>
  <c r="J7" i="7"/>
  <c r="K8" i="13" s="1"/>
  <c r="K9" i="13" s="1"/>
  <c r="J23" i="7"/>
  <c r="K14" i="13" s="1"/>
  <c r="K15" i="13" s="1"/>
  <c r="V69" i="1"/>
  <c r="Y69" i="1" s="1"/>
  <c r="L23" i="7"/>
  <c r="L7" i="7"/>
  <c r="L15" i="7"/>
  <c r="R33" i="7"/>
  <c r="R35" i="7" l="1"/>
  <c r="W17" i="13"/>
  <c r="W18" i="13"/>
  <c r="L25" i="7"/>
  <c r="M14" i="13"/>
  <c r="S22" i="13"/>
  <c r="M21" i="13"/>
  <c r="L17" i="7"/>
  <c r="M11" i="13"/>
  <c r="M12" i="13" s="1"/>
  <c r="W12" i="13" s="1"/>
  <c r="I22" i="13"/>
  <c r="W20" i="13"/>
  <c r="K21" i="13"/>
  <c r="W21" i="13" s="1"/>
  <c r="W16" i="13"/>
  <c r="L9" i="7"/>
  <c r="M8" i="13"/>
  <c r="K22" i="13"/>
  <c r="W19" i="13"/>
  <c r="V32" i="7"/>
  <c r="V7" i="7"/>
  <c r="V9" i="7" s="1"/>
  <c r="J9" i="7"/>
  <c r="V31" i="7"/>
  <c r="J33" i="7"/>
  <c r="V30" i="7"/>
  <c r="L33" i="7"/>
  <c r="J25" i="7"/>
  <c r="V23" i="7"/>
  <c r="V25" i="7" s="1"/>
  <c r="J17" i="7"/>
  <c r="V15" i="7"/>
  <c r="V17" i="7" s="1"/>
  <c r="W11" i="13" l="1"/>
  <c r="W8" i="13"/>
  <c r="M9" i="13"/>
  <c r="W14" i="13"/>
  <c r="M15" i="13"/>
  <c r="W15" i="13" s="1"/>
  <c r="L35" i="7"/>
  <c r="V33" i="7"/>
  <c r="J35" i="7"/>
  <c r="V35" i="7" s="1"/>
  <c r="M22" i="13" l="1"/>
  <c r="W22" i="13" s="1"/>
  <c r="W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BONINO Marta</author>
    <author>ARAYAPRAYOON Piyamon</author>
  </authors>
  <commentList>
    <comment ref="E3" authorId="0" shapeId="0" xr:uid="{00000000-0006-0000-0000-000001000000}">
      <text>
        <r>
          <rPr>
            <sz val="9"/>
            <color indexed="81"/>
            <rFont val="Tahoma"/>
            <family val="2"/>
          </rPr>
          <t xml:space="preserve">Date format: dd/mm/aaaa
</t>
        </r>
      </text>
    </comment>
    <comment ref="H8" authorId="1" shapeId="0" xr:uid="{00000000-0006-0000-0000-000002000000}">
      <text>
        <r>
          <rPr>
            <sz val="9"/>
            <color indexed="81"/>
            <rFont val="Tahoma"/>
            <family val="2"/>
          </rPr>
          <t>Food Value is always in USD.</t>
        </r>
      </text>
    </comment>
    <comment ref="J8" authorId="1" shapeId="0" xr:uid="{00000000-0006-0000-0000-000003000000}">
      <text>
        <r>
          <rPr>
            <sz val="9"/>
            <color indexed="81"/>
            <rFont val="Tahoma"/>
            <family val="2"/>
          </rPr>
          <t>Food Value is always in USD.</t>
        </r>
      </text>
    </comment>
    <comment ref="L8" authorId="1" shapeId="0" xr:uid="{00000000-0006-0000-0000-000004000000}">
      <text>
        <r>
          <rPr>
            <sz val="9"/>
            <color indexed="81"/>
            <rFont val="Tahoma"/>
            <family val="2"/>
          </rPr>
          <t>Food Value is always in USD.</t>
        </r>
      </text>
    </comment>
    <comment ref="N8" authorId="1" shapeId="0" xr:uid="{00000000-0006-0000-0000-000005000000}">
      <text>
        <r>
          <rPr>
            <sz val="9"/>
            <color indexed="81"/>
            <rFont val="Tahoma"/>
            <family val="2"/>
          </rPr>
          <t>Food Value is always in USD.</t>
        </r>
      </text>
    </comment>
    <comment ref="P8" authorId="1" shapeId="0" xr:uid="{00000000-0006-0000-0000-000006000000}">
      <text>
        <r>
          <rPr>
            <sz val="9"/>
            <color indexed="81"/>
            <rFont val="Tahoma"/>
            <family val="2"/>
          </rPr>
          <t>Food Value is always in USD.</t>
        </r>
      </text>
    </comment>
    <comment ref="R8" authorId="1" shapeId="0" xr:uid="{00000000-0006-0000-0000-000007000000}">
      <text>
        <r>
          <rPr>
            <sz val="9"/>
            <color indexed="81"/>
            <rFont val="Tahoma"/>
            <family val="2"/>
          </rPr>
          <t>Food Value is always in USD.</t>
        </r>
      </text>
    </comment>
    <comment ref="T8" authorId="1" shapeId="0" xr:uid="{00000000-0006-0000-0000-000008000000}">
      <text>
        <r>
          <rPr>
            <sz val="9"/>
            <color indexed="81"/>
            <rFont val="Tahoma"/>
            <family val="2"/>
          </rPr>
          <t>Food Value is always in USD.</t>
        </r>
      </text>
    </comment>
    <comment ref="H11" authorId="1" shapeId="0" xr:uid="{00000000-0006-0000-0000-000009000000}">
      <text>
        <r>
          <rPr>
            <sz val="9"/>
            <color indexed="81"/>
            <rFont val="Tahoma"/>
            <family val="2"/>
          </rPr>
          <t>Please change the format to show the agreed currency.</t>
        </r>
      </text>
    </comment>
    <comment ref="J11" authorId="1" shapeId="0" xr:uid="{00000000-0006-0000-0000-00000A000000}">
      <text>
        <r>
          <rPr>
            <sz val="9"/>
            <color indexed="81"/>
            <rFont val="Tahoma"/>
            <family val="2"/>
          </rPr>
          <t>Please change the format to show the agreed currency.</t>
        </r>
      </text>
    </comment>
    <comment ref="L11" authorId="1" shapeId="0" xr:uid="{00000000-0006-0000-0000-00000B000000}">
      <text>
        <r>
          <rPr>
            <sz val="9"/>
            <color indexed="81"/>
            <rFont val="Tahoma"/>
            <family val="2"/>
          </rPr>
          <t>Please change the format to show the agreed currency.</t>
        </r>
      </text>
    </comment>
    <comment ref="N11" authorId="1" shapeId="0" xr:uid="{00000000-0006-0000-0000-00000C000000}">
      <text>
        <r>
          <rPr>
            <sz val="9"/>
            <color indexed="81"/>
            <rFont val="Tahoma"/>
            <family val="2"/>
          </rPr>
          <t>Please change the format to show the agreed currency.</t>
        </r>
      </text>
    </comment>
    <comment ref="P11" authorId="1" shapeId="0" xr:uid="{00000000-0006-0000-0000-00000D000000}">
      <text>
        <r>
          <rPr>
            <sz val="9"/>
            <color indexed="81"/>
            <rFont val="Tahoma"/>
            <family val="2"/>
          </rPr>
          <t>Please change the format to show the agreed currency.</t>
        </r>
      </text>
    </comment>
    <comment ref="R11" authorId="1" shapeId="0" xr:uid="{00000000-0006-0000-0000-00000E000000}">
      <text>
        <r>
          <rPr>
            <sz val="9"/>
            <color indexed="81"/>
            <rFont val="Tahoma"/>
            <family val="2"/>
          </rPr>
          <t>Please change the format to show the agreed currency.</t>
        </r>
      </text>
    </comment>
    <comment ref="T11" authorId="1" shapeId="0" xr:uid="{00000000-0006-0000-0000-00000F000000}">
      <text>
        <r>
          <rPr>
            <sz val="9"/>
            <color indexed="81"/>
            <rFont val="Tahoma"/>
            <family val="2"/>
          </rPr>
          <t>Please change the format to show the agreed currency.</t>
        </r>
      </text>
    </comment>
    <comment ref="H13" authorId="1" shapeId="0" xr:uid="{00000000-0006-0000-0000-000010000000}">
      <text>
        <r>
          <rPr>
            <sz val="9"/>
            <color indexed="81"/>
            <rFont val="Tahoma"/>
            <family val="2"/>
          </rPr>
          <t>Please specify currency</t>
        </r>
      </text>
    </comment>
    <comment ref="J13" authorId="1" shapeId="0" xr:uid="{00000000-0006-0000-0000-000011000000}">
      <text>
        <r>
          <rPr>
            <sz val="9"/>
            <color indexed="81"/>
            <rFont val="Tahoma"/>
            <family val="2"/>
          </rPr>
          <t>Please specify currency</t>
        </r>
      </text>
    </comment>
    <comment ref="L13" authorId="1" shapeId="0" xr:uid="{00000000-0006-0000-0000-000012000000}">
      <text>
        <r>
          <rPr>
            <sz val="9"/>
            <color indexed="81"/>
            <rFont val="Tahoma"/>
            <family val="2"/>
          </rPr>
          <t>Please specify currency</t>
        </r>
      </text>
    </comment>
    <comment ref="N13" authorId="1" shapeId="0" xr:uid="{00000000-0006-0000-0000-000013000000}">
      <text>
        <r>
          <rPr>
            <sz val="9"/>
            <color indexed="81"/>
            <rFont val="Tahoma"/>
            <family val="2"/>
          </rPr>
          <t>Please specify currency</t>
        </r>
      </text>
    </comment>
    <comment ref="P13" authorId="1" shapeId="0" xr:uid="{00000000-0006-0000-0000-000014000000}">
      <text>
        <r>
          <rPr>
            <sz val="9"/>
            <color indexed="81"/>
            <rFont val="Tahoma"/>
            <family val="2"/>
          </rPr>
          <t>Please specify currency</t>
        </r>
      </text>
    </comment>
    <comment ref="R13" authorId="1" shapeId="0" xr:uid="{00000000-0006-0000-0000-000015000000}">
      <text>
        <r>
          <rPr>
            <sz val="9"/>
            <color indexed="81"/>
            <rFont val="Tahoma"/>
            <family val="2"/>
          </rPr>
          <t>Please specify currency</t>
        </r>
      </text>
    </comment>
    <comment ref="T13" authorId="1" shapeId="0" xr:uid="{00000000-0006-0000-0000-000016000000}">
      <text>
        <r>
          <rPr>
            <sz val="9"/>
            <color indexed="81"/>
            <rFont val="Tahoma"/>
            <family val="2"/>
          </rPr>
          <t>Please specify currency</t>
        </r>
      </text>
    </comment>
    <comment ref="V13" authorId="1" shapeId="0" xr:uid="{00000000-0006-0000-0000-000017000000}">
      <text>
        <r>
          <rPr>
            <sz val="9"/>
            <color indexed="81"/>
            <rFont val="Tahoma"/>
            <family val="2"/>
          </rPr>
          <t>Please specify currency</t>
        </r>
      </text>
    </comment>
    <comment ref="X13" authorId="1" shapeId="0" xr:uid="{00000000-0006-0000-0000-000018000000}">
      <text>
        <r>
          <rPr>
            <sz val="9"/>
            <color indexed="81"/>
            <rFont val="Tahoma"/>
            <family val="2"/>
          </rPr>
          <t>Please specify currency</t>
        </r>
      </text>
    </comment>
    <comment ref="Y13" authorId="1" shapeId="0" xr:uid="{00000000-0006-0000-0000-000019000000}">
      <text>
        <r>
          <rPr>
            <sz val="9"/>
            <color indexed="81"/>
            <rFont val="Tahoma"/>
            <family val="2"/>
          </rPr>
          <t>Please specify currency</t>
        </r>
      </text>
    </comment>
    <comment ref="B21" authorId="0" shapeId="0" xr:uid="{00000000-0006-0000-0000-00001A000000}">
      <text>
        <r>
          <rPr>
            <sz val="9"/>
            <color indexed="81"/>
            <rFont val="Tahoma"/>
            <family val="2"/>
          </rPr>
          <t xml:space="preserve">Ce taux par tonne ne tient pas compte des dépenses indiquées sur la feuille "Répartition du personnel" sous la rubrique </t>
        </r>
        <r>
          <rPr>
            <b/>
            <sz val="9"/>
            <color indexed="81"/>
            <rFont val="Tahoma"/>
            <family val="2"/>
          </rPr>
          <t>"Produits alimentaires, coûts de transfert, section I (non fondés sur le volume en tonnes)"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BONINO Marta</author>
  </authors>
  <commentList>
    <comment ref="B25" authorId="0" shapeId="0" xr:uid="{00000000-0006-0000-0100-000001000000}">
      <text>
        <r>
          <rPr>
            <b/>
            <sz val="9"/>
            <color indexed="81"/>
            <rFont val="Tahoma"/>
            <family val="2"/>
          </rPr>
          <t>Autres lignes disponibles et masquées ci-dessous s'il est nécessaire d'effectuer une saisie supplémentaire.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BONINO Marta</author>
  </authors>
  <commentList>
    <comment ref="E13" authorId="0" shapeId="0" xr:uid="{00000000-0006-0000-0400-000001000000}">
      <text>
        <r>
          <rPr>
            <b/>
            <sz val="9"/>
            <color indexed="81"/>
            <rFont val="Tahoma"/>
            <family val="2"/>
          </rPr>
          <t>as per entry in 'FLA Budget' worksheet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BONINO Marta</author>
  </authors>
  <commentList>
    <comment ref="F11" authorId="0" shapeId="0" xr:uid="{00000000-0006-0000-0200-000001000000}">
      <text>
        <r>
          <rPr>
            <sz val="9"/>
            <color indexed="81"/>
            <rFont val="Tahoma"/>
            <family val="2"/>
          </rPr>
          <t xml:space="preserve">Ce taux par tonne ne tient pas compte des dépenses indiquées sur la feuille "Répartition du personnel" sous la rubrique </t>
        </r>
        <r>
          <rPr>
            <b/>
            <sz val="9"/>
            <color indexed="81"/>
            <rFont val="Tahoma"/>
            <family val="2"/>
          </rPr>
          <t>"Produits alimentaires, coûts de transfert, section I (non fondés sur le volume en tonnes)"</t>
        </r>
      </text>
    </comment>
  </commentList>
</comments>
</file>

<file path=xl/sharedStrings.xml><?xml version="1.0" encoding="utf-8"?>
<sst xmlns="http://schemas.openxmlformats.org/spreadsheetml/2006/main" count="419" uniqueCount="289">
  <si>
    <t>Total</t>
  </si>
  <si>
    <t xml:space="preserve">Date </t>
  </si>
  <si>
    <t>$</t>
  </si>
  <si>
    <t>Total:</t>
  </si>
  <si>
    <t>TOTAL</t>
  </si>
  <si>
    <t>Transport</t>
  </si>
  <si>
    <t>Fumigation</t>
  </si>
  <si>
    <t>TOTAL %</t>
  </si>
  <si>
    <t>NOTE:</t>
  </si>
  <si>
    <t>Partenaire</t>
  </si>
  <si>
    <t>Période</t>
  </si>
  <si>
    <t>De</t>
  </si>
  <si>
    <t>À</t>
  </si>
  <si>
    <t>nombre de mois</t>
  </si>
  <si>
    <t xml:space="preserve"> ------ Coûts du partenaire coopérant</t>
  </si>
  <si>
    <t>Dépenses de personnel</t>
  </si>
  <si>
    <t>Entreposage</t>
  </si>
  <si>
    <t>Taux par tonne</t>
  </si>
  <si>
    <t>Section I. par rapport au total partiel des sections I. à IV. (en %)</t>
  </si>
  <si>
    <t>Autres coûts de livraison</t>
  </si>
  <si>
    <t>Section II. par rapport au total partiel des sections I. à IV. (en %)</t>
  </si>
  <si>
    <t>Matériel et fournitures</t>
  </si>
  <si>
    <t>Services contractuels</t>
  </si>
  <si>
    <t>Formation, réunions, ateliers</t>
  </si>
  <si>
    <t>Transport du matériel et coûts connexes</t>
  </si>
  <si>
    <t>Autres coûts</t>
  </si>
  <si>
    <t>Section III. par rapport au total partiel des sections I. à IV. (en %)</t>
  </si>
  <si>
    <t>IV. Services techniques et spécialisés</t>
  </si>
  <si>
    <t>Total, Services techniques et spécialisés</t>
  </si>
  <si>
    <t>Section IV. par rapport au total partiel des sections I. à IV. (en %)</t>
  </si>
  <si>
    <t>Total partiel sections I. à IV.</t>
  </si>
  <si>
    <t>V. Coûts d'appui directs du partenaire coopérant</t>
  </si>
  <si>
    <t>Coûts de location des locaux et autres frais de fonctionnement</t>
  </si>
  <si>
    <t>Coûts relatifs aux véhicules et autres frais de fonctionnement</t>
  </si>
  <si>
    <t>VI. Commission de gestion</t>
  </si>
  <si>
    <t>Pour: Programme alimentaire mondial des Nations Unies</t>
  </si>
  <si>
    <t>Pour: le partenaire</t>
  </si>
  <si>
    <t>Nom</t>
  </si>
  <si>
    <t>Titre</t>
  </si>
  <si>
    <t>Activité 1</t>
  </si>
  <si>
    <t>Activité 2</t>
  </si>
  <si>
    <t>Activité 3</t>
  </si>
  <si>
    <t>Activité 4</t>
  </si>
  <si>
    <t>Activité 5</t>
  </si>
  <si>
    <t>Activité 6</t>
  </si>
  <si>
    <t>Activité 7</t>
  </si>
  <si>
    <t>Activité 8</t>
  </si>
  <si>
    <t>Activité 9</t>
  </si>
  <si>
    <t>Activité 10</t>
  </si>
  <si>
    <t>Activité 11</t>
  </si>
  <si>
    <t>Activité 12</t>
  </si>
  <si>
    <t>Activité 13</t>
  </si>
  <si>
    <t>Activité 14</t>
  </si>
  <si>
    <t>Activité 15</t>
  </si>
  <si>
    <t>Activité 16</t>
  </si>
  <si>
    <t>Activité 17</t>
  </si>
  <si>
    <t>Activité 18</t>
  </si>
  <si>
    <t>Activité 19</t>
  </si>
  <si>
    <t>Activité 20</t>
  </si>
  <si>
    <t>Activité 21</t>
  </si>
  <si>
    <t>Activité 22</t>
  </si>
  <si>
    <t>Activité 23</t>
  </si>
  <si>
    <t>Activité 24</t>
  </si>
  <si>
    <t>Activité 25</t>
  </si>
  <si>
    <t>Partenaire coopérant</t>
  </si>
  <si>
    <t>Fonction</t>
  </si>
  <si>
    <t>De (mois)</t>
  </si>
  <si>
    <t>À (mois)</t>
  </si>
  <si>
    <t>Coût/mois</t>
  </si>
  <si>
    <t>Montant total</t>
  </si>
  <si>
    <t>Coûts fixes</t>
  </si>
  <si>
    <t>Coûts de livraison et de distribution</t>
  </si>
  <si>
    <t>Total, coûts du partenaire coopérant</t>
  </si>
  <si>
    <t>Coûts de livraison et de distribution - taux/tonnes</t>
  </si>
  <si>
    <t>Coûts de livraison et de distribution  - % de la valeur des transferts de type monétaire</t>
  </si>
  <si>
    <t>Exécution</t>
  </si>
  <si>
    <t>Total général</t>
  </si>
  <si>
    <t>Dépenses de personnel*</t>
  </si>
  <si>
    <t>Sécurité du personnel</t>
  </si>
  <si>
    <t>Frais d'exploitation des camions</t>
  </si>
  <si>
    <t>Location de camions</t>
  </si>
  <si>
    <t>Autres coûts de transport</t>
  </si>
  <si>
    <t>Gestion du travail occasionnel</t>
  </si>
  <si>
    <t>Palettes</t>
  </si>
  <si>
    <t>Nettoyage</t>
  </si>
  <si>
    <t>Autres coûts d'entreposage</t>
  </si>
  <si>
    <t>Reconditionnement</t>
  </si>
  <si>
    <t>Matériel informatique pour le suivi des produits</t>
  </si>
  <si>
    <t>Autres coûts de gestion des produits</t>
  </si>
  <si>
    <t>Frais de voyage</t>
  </si>
  <si>
    <t>Formation</t>
  </si>
  <si>
    <t>Autres dépenses de personnel</t>
  </si>
  <si>
    <t>Coûts de distribution</t>
  </si>
  <si>
    <t>Matériel et fournitures**</t>
  </si>
  <si>
    <t>Services externalisés</t>
  </si>
  <si>
    <t>Autres coûts relatifs au renforcement des capacités</t>
  </si>
  <si>
    <t>Location des locaux</t>
  </si>
  <si>
    <t>Charges collectives</t>
  </si>
  <si>
    <t>Frais de communication</t>
  </si>
  <si>
    <t>Frais d'exploitation des véhicules légers</t>
  </si>
  <si>
    <t>Véhicules légers</t>
  </si>
  <si>
    <t>Autres frais relatifs aux véhicules</t>
  </si>
  <si>
    <t>Dépenses de bureau</t>
  </si>
  <si>
    <t>Sécurité du bureau</t>
  </si>
  <si>
    <t>Matériel informatique et de communication</t>
  </si>
  <si>
    <t>Méthode de calcul</t>
  </si>
  <si>
    <t>Monnaie</t>
  </si>
  <si>
    <t>Total, services techniques/spécialisés (Section IV.)</t>
  </si>
  <si>
    <t>Total partiel, sections I. à IV.</t>
  </si>
  <si>
    <t>Total, coûts d'appui directs du partenaire coopérant (Section V.)</t>
  </si>
  <si>
    <t>Total, coûts directs du partenaire coopérant (I + II + III + IV + V)</t>
  </si>
  <si>
    <t xml:space="preserve">Transferts de type monétaire  - en valeur </t>
  </si>
  <si>
    <t>Produits alimentaires - en tonnes</t>
  </si>
  <si>
    <t xml:space="preserve">Produits alimentaires - en valeur </t>
  </si>
  <si>
    <t>Total, Modalité transferts de type monétaire</t>
  </si>
  <si>
    <t>II.  Modalité transferts de type monétaire</t>
  </si>
  <si>
    <t>Pour illustrer le calcul des dépenses de personnel:</t>
  </si>
  <si>
    <t>Dépenses de personnel du bureau de pays et des antennes locales financées par le PAM</t>
  </si>
  <si>
    <t xml:space="preserve"> Allocation par activité (%)</t>
  </si>
  <si>
    <t>Services de transformation et de gestion des produits alimentaires</t>
  </si>
  <si>
    <t xml:space="preserve"> Services de transformation et de gestion des produits alimentaires</t>
  </si>
  <si>
    <t>Formation, réunions et ateliers</t>
  </si>
  <si>
    <t>II. Modalité Transferts de type monétaire</t>
  </si>
  <si>
    <t>III. Modalité Transferts sous forme de renforcement des capacités</t>
  </si>
  <si>
    <t>Salaires du personnel</t>
  </si>
  <si>
    <t xml:space="preserve">*L'imputation de coûts à cette rubrique doit être fondée sur le nombre de membres du personnel prévu pour cette catégorie de coûts. </t>
  </si>
  <si>
    <t xml:space="preserve">Salaires du personnel </t>
  </si>
  <si>
    <t>I. Modalité Transferts de produits alimentaires</t>
  </si>
  <si>
    <t>Salaires de tous les membres du personnel du partenaire coopérant chargés de la modalité Transferts sous forme de renforcement des capacités (spécialistes et autres)</t>
  </si>
  <si>
    <t>Dépenses de matériel directement associées à la modalité Renforcement des capacités, matériel et articles non alimentaires nécessaires pour les transferts de vivres et de type monétaire directement remis au Gouvernement, aux communautés ou aux bénéficiaires</t>
  </si>
  <si>
    <t>Transport de matériel et coûts connexes</t>
  </si>
  <si>
    <t>Répartition du personnel</t>
  </si>
  <si>
    <t>Coût réel des services tel qu'indiqué sur la facture ou le relevé de dépenses soumis</t>
  </si>
  <si>
    <t>Modalité</t>
  </si>
  <si>
    <t>7% du montant total des coûts directs du partenaire coopérant</t>
  </si>
  <si>
    <t>Annexe - Dépenses prévues au titre de la problématique hommes-femmes, par activité</t>
  </si>
  <si>
    <t>Dépenses prévues au titre de la problématique hommes-femmes, par activité, pour la durée de l'accord de partenariat sur le terrain</t>
  </si>
  <si>
    <t>Dépenses prévues au titre de la problématique hommes-femmes par rapport au montant total des coûts directs du partenaire coopérant</t>
  </si>
  <si>
    <t>Total, modalité transferts de type monétaire (Section II.)</t>
  </si>
  <si>
    <t>Total, modalité transferts de produits alimentaires (Section I.)</t>
  </si>
  <si>
    <t>Total, modalité transferts sous forme de renforcement des capacités (Section III.)</t>
  </si>
  <si>
    <t>Modalité transferts de produits alimentaires</t>
  </si>
  <si>
    <t>Modalité transferts de type monétaire</t>
  </si>
  <si>
    <t>I.  Modalité transferts de produits alimentaires</t>
  </si>
  <si>
    <t>III.  Modalité transferts sous forme de renforcement des capacités</t>
  </si>
  <si>
    <t>Total, Modalité transferts de produits alimentaires</t>
  </si>
  <si>
    <t>Total, Modalité transferts sous forme de renforcement des capacités</t>
  </si>
  <si>
    <t xml:space="preserve"> Allocation par catégorie de dépenses de personnel</t>
  </si>
  <si>
    <t>Voir Section I.</t>
  </si>
  <si>
    <t>Voir Section II.</t>
  </si>
  <si>
    <t>Voir Section III.</t>
  </si>
  <si>
    <t>Répartition du budget aux sections V. et VI. *</t>
  </si>
  <si>
    <t>Répartition du budget aux sections V. and VI. *</t>
  </si>
  <si>
    <t>Total, Coûts d'appui directs du partenaire coopérant</t>
  </si>
  <si>
    <t>Total, Coûts directs du partenaire coopérant (I + II + III + IV + V)</t>
  </si>
  <si>
    <t>Total, Coûts du partenaire coopérant ( I à VI)</t>
  </si>
  <si>
    <t>* Les dépenses budgétisées aux sections V. et VI. ont été réparties entre Transferts de produits alimentaires, Transferts de type monétaire, Renforcement des capacités et Exécution en fonction de la valeur saisie pour les quatre catégories de coûts mentionnées aux sections I. à IV.</t>
  </si>
  <si>
    <t>Dépenses de fournitures directement associées aux activités de renforcement des capacités</t>
  </si>
  <si>
    <t>ONG int. ABC</t>
  </si>
  <si>
    <t>Financement assuré par le PAM</t>
  </si>
  <si>
    <t>Nombre des effectifs</t>
  </si>
  <si>
    <t>Nombre de mois</t>
  </si>
  <si>
    <t>Voir feuille "Notes techniques" pour obtenir des informations sur les coûts à prendre en compte pour les transferts  de produits alimentaires</t>
  </si>
  <si>
    <t>Voir feuille "Notes techniques" pour obtenir des informations sur les coûts à prendre en compte pour les transferts de type monétaire</t>
  </si>
  <si>
    <t>Voir feuille "Notes techniques" pour obtenir des informations sur les coûts à prendre en compte pour le renforcement des capacités</t>
  </si>
  <si>
    <t>Voir feuille "Notes techniques" pour obtenir des informations sur les coûts à prendre en compte à la Section IV</t>
  </si>
  <si>
    <t>Voir feuille "Notes techniques" pour obtenir des informations sur les coûts à prendre en compte à la Section V</t>
  </si>
  <si>
    <t>Montant total budgétisé conformément à la feuille "Budget de l'accord de partenariat sur le terrain"</t>
  </si>
  <si>
    <t>Mobilier des bureaux et autre matériel</t>
  </si>
  <si>
    <t>Transport sous contrat</t>
  </si>
  <si>
    <t>Location des entrepôts</t>
  </si>
  <si>
    <t>Réensachage</t>
  </si>
  <si>
    <t>Fourniture de sacs, conteneurs, jerrycans vides, etc.</t>
  </si>
  <si>
    <t xml:space="preserve">* L'allocation de coûts à cette rubrique doit être fondée sur le nombre de membres du personnel prévu pour cette catégorie de coûts. </t>
  </si>
  <si>
    <t>Salaires du personnel du partenaire coopérant dans le pays s'occupant du contrôle et de l'appui, notamment ceux chargés de l'administration et des programmes</t>
  </si>
  <si>
    <t>(voir feuille "Répartition du personnel")</t>
  </si>
  <si>
    <r>
      <t>Budget consolidé      -----À</t>
    </r>
    <r>
      <rPr>
        <b/>
        <sz val="12"/>
        <color theme="1"/>
        <rFont val="Arial"/>
        <family val="2"/>
      </rPr>
      <t xml:space="preserve"> </t>
    </r>
    <r>
      <rPr>
        <b/>
        <sz val="10"/>
        <color theme="1"/>
        <rFont val="Arial"/>
        <family val="2"/>
      </rPr>
      <t>usage interne uniquement</t>
    </r>
  </si>
  <si>
    <r>
      <t xml:space="preserve">Salaires de tous les membres du personnel du partenaire coopérant chargés de la modalité Transferts de type monétaire, y compris ceux qui se chargent de remettre les transferts aux bénéficiaires </t>
    </r>
    <r>
      <rPr>
        <i/>
        <sz val="11"/>
        <color theme="1"/>
        <rFont val="Calibri"/>
        <family val="2"/>
      </rPr>
      <t>(tous ceux qui s'occupent des transferts de type monétaire, y compris de leur distribution, doivent être budgétisés ici)</t>
    </r>
  </si>
  <si>
    <r>
      <t>Matériel informatique et logiciels directement associés au dispositif d'exécution (</t>
    </r>
    <r>
      <rPr>
        <i/>
        <sz val="11"/>
        <color theme="1"/>
        <rFont val="Calibri"/>
        <family val="2"/>
      </rPr>
      <t>frais d'installation et de fonctionnement inclus)</t>
    </r>
    <r>
      <rPr>
        <sz val="11"/>
        <color theme="1"/>
        <rFont val="Calibri"/>
        <family val="2"/>
      </rPr>
      <t>**</t>
    </r>
  </si>
  <si>
    <r>
      <t>Consommables directement associés au dispositif d'exécution (</t>
    </r>
    <r>
      <rPr>
        <i/>
        <sz val="11"/>
        <color theme="1"/>
        <rFont val="Calibri"/>
        <family val="2"/>
      </rPr>
      <t>par exemple, impression des bons, articles tels que journaux de bord, cartes de débit, etc.)</t>
    </r>
    <r>
      <rPr>
        <sz val="11"/>
        <color theme="1"/>
        <rFont val="Calibri"/>
        <family val="2"/>
      </rPr>
      <t>**</t>
    </r>
  </si>
  <si>
    <r>
      <t>Commissions de service commerciaux (</t>
    </r>
    <r>
      <rPr>
        <i/>
        <sz val="11"/>
        <color theme="1"/>
        <rFont val="Calibri"/>
        <family val="2"/>
      </rPr>
      <t>notamment de prestataires de services informatiques et de télécommunication, banques, intermédiaires financiers, détaillants et sociétés de sécurité; et matériel)</t>
    </r>
  </si>
  <si>
    <t>Taux par tonne: tonnes distribuées X taux par tonne *</t>
  </si>
  <si>
    <t>Transferts de type monétaire, coûts de transfert, section II.</t>
  </si>
  <si>
    <t>Produits alimentaires, coûts de transfert, section I.</t>
  </si>
  <si>
    <t>Renforcement des capacités, coûts de transfert, section III.</t>
  </si>
  <si>
    <t>Lieu</t>
  </si>
  <si>
    <t>Bureau de pays</t>
  </si>
  <si>
    <t>Antenne locale</t>
  </si>
  <si>
    <t>Coûts d’appui directs du partenaire coopérant, section V.</t>
  </si>
  <si>
    <t>Allocation des dépenses de personnel</t>
  </si>
  <si>
    <t xml:space="preserve">**  Les dépenses de "Matériel et fournitures" qui sont des coûts d'appui directs du partenaire coopérant doivent être indiqués à la rubrique V.
</t>
  </si>
  <si>
    <t>Modalité transferts sous forme de renforcement des capacités</t>
  </si>
  <si>
    <t>Produits alimentaires, coûts de transfert, section I. (non fondés sur le volume en tonnes*)</t>
  </si>
  <si>
    <t xml:space="preserve">** Les dépenses de "Matériel informatique et logiciels" et "Consommables" qui sont des coûts d'appui directs du partenaire coopérant doivent être indiqués à la rubrique V.
</t>
  </si>
  <si>
    <t>* Coût réel des services tel qu'indiqué sur la facture ou le relevé de dépenses soumis (dépenses de personnel et dépenses connexes qui ne sont pas calculées sur la base du taux par tonne)</t>
  </si>
  <si>
    <r>
      <rPr>
        <sz val="12"/>
        <rFont val="Arial"/>
        <family val="2"/>
      </rPr>
      <t>*</t>
    </r>
    <r>
      <rPr>
        <sz val="9"/>
        <rFont val="Arial"/>
        <family val="2"/>
      </rPr>
      <t>NOTE concernant la catégorie "</t>
    </r>
    <r>
      <rPr>
        <b/>
        <sz val="9"/>
        <rFont val="Arial"/>
        <family val="2"/>
      </rPr>
      <t>Produits alimentaires, coûts de transfert, section I (non fondés sur le volume en tonnes)</t>
    </r>
    <r>
      <rPr>
        <sz val="9"/>
        <rFont val="Arial"/>
        <family val="2"/>
      </rPr>
      <t>" à la rubrique Allocation par catégorie de dépenses de personnel: choisir cette catégorie de coûts notamment pour les dépenses de personnel et dépenses connexes indiquées sous Transferts de produits alimentaires qui ne sont pas calculées sur la base du taux par tonne. 
Pour sélectionner "Produits alimentaires, coûts de transfert, section I (non fondés sur le volume en tonnes)", le montant indiqué dans la colonne "</t>
    </r>
    <r>
      <rPr>
        <b/>
        <sz val="9"/>
        <rFont val="Arial"/>
        <family val="2"/>
      </rPr>
      <t>Coût/mois</t>
    </r>
    <r>
      <rPr>
        <sz val="9"/>
        <rFont val="Arial"/>
        <family val="2"/>
      </rPr>
      <t xml:space="preserve">" </t>
    </r>
    <r>
      <rPr>
        <u/>
        <sz val="9"/>
        <rFont val="Arial"/>
        <family val="2"/>
      </rPr>
      <t>doit couvrir à la fois les salaires et les dépenses de personnel</t>
    </r>
    <r>
      <rPr>
        <sz val="9"/>
        <rFont val="Arial"/>
        <family val="2"/>
      </rPr>
      <t xml:space="preserve"> (à savoir les voyages, la formation, la sécurité du personnel et les autres dépenses de personnel)</t>
    </r>
  </si>
  <si>
    <t>Version du 26 novembre 2018 du budget de l'accord de partenariat sur le terrain</t>
  </si>
  <si>
    <t xml:space="preserve">Material Group </t>
  </si>
  <si>
    <t xml:space="preserve"> Cost Category </t>
  </si>
  <si>
    <t xml:space="preserve"> GL account </t>
  </si>
  <si>
    <t xml:space="preserve"> GL description </t>
  </si>
  <si>
    <t xml:space="preserve"> Section </t>
  </si>
  <si>
    <t xml:space="preserve"> Description </t>
  </si>
  <si>
    <t xml:space="preserve">I </t>
  </si>
  <si>
    <t>D001002</t>
  </si>
  <si>
    <t>FL</t>
  </si>
  <si>
    <t>V</t>
  </si>
  <si>
    <t>P002001</t>
  </si>
  <si>
    <t>II</t>
  </si>
  <si>
    <t>CD</t>
  </si>
  <si>
    <t>III</t>
  </si>
  <si>
    <t>SB</t>
  </si>
  <si>
    <t>IV + V</t>
  </si>
  <si>
    <t>P001005</t>
  </si>
  <si>
    <t>IA</t>
  </si>
  <si>
    <t>P001003</t>
  </si>
  <si>
    <t>P001004</t>
  </si>
  <si>
    <t>P001007</t>
  </si>
  <si>
    <t>P001006</t>
  </si>
  <si>
    <t>Évaluation</t>
  </si>
  <si>
    <t>Évaluation à mi-parcours</t>
  </si>
  <si>
    <t>Suivi</t>
  </si>
  <si>
    <t>Étude préalable</t>
  </si>
  <si>
    <t>Autres services contractuels</t>
  </si>
  <si>
    <t xml:space="preserve"> Évaluation par rapport au Total partiel  I. à  IV. (en %)</t>
  </si>
  <si>
    <t>Évaluation à mi-parcours par rapport au Total partiel  I. à  IV. (en %)</t>
  </si>
  <si>
    <t xml:space="preserve"> Suivi par rapport au Total partiel  I. à  IV. (en %)</t>
  </si>
  <si>
    <t>Étude préalable par rapport au Total partiel  I. à  IV. (en %)</t>
  </si>
  <si>
    <t>Autres services contractuels par rapport au Total partiel  I. à  IV. (en %)</t>
  </si>
  <si>
    <t>Lieu d'affectation</t>
  </si>
  <si>
    <t xml:space="preserve">Lieu </t>
  </si>
  <si>
    <t>TOTAL POUR LE PAM</t>
  </si>
  <si>
    <r>
      <t xml:space="preserve">Coûts salariaux du personnel chargé de la distribution des produits alimentaires   </t>
    </r>
    <r>
      <rPr>
        <i/>
        <sz val="11"/>
        <rFont val="Calibri"/>
        <family val="2"/>
        <scheme val="minor"/>
      </rPr>
      <t>(sauf employés occasionnels qui doivent être indiqués à la rubrique "Entreposage"). Tous les autres traitements du personnel doivent être indiqués ici)</t>
    </r>
  </si>
  <si>
    <t>Couvre les coûts des réunions ou des ateliers lorsque ces coûts sont liés au renforcement des capacités locales/nationales.</t>
  </si>
  <si>
    <t>Coûts de transport encourus pour la remise des biens d'équipement.</t>
  </si>
  <si>
    <t>Il convient d'indiquer ici les Salaires du personnel et Dépenses de personnel pour les effectifs participant aux activités d'évaluation (et non dans la feuille "Répartition du personnel"), ainsi que les autres coûts des évaluations, y compris les frais de voyage du personnel.</t>
  </si>
  <si>
    <t>Matériel de télécommunication/informatique</t>
  </si>
  <si>
    <t xml:space="preserve">Coûts relatifs aux véhicules </t>
  </si>
  <si>
    <t>Autres coûts d'évaluation</t>
  </si>
  <si>
    <t>Il convient d'indiquer ici les Salaires du personnel et Dépenses de personnel pour les effectifs participant aux activités de suivi (et non dans la feuille "Répartition du personnel"), ainsi que les autres coûts du suivi, y compris les frais de voyage du personnel.</t>
  </si>
  <si>
    <t>Autres coûts de suivi</t>
  </si>
  <si>
    <t>Il convient d'indiquer ici les Salaires du personnel et Dépenses de personnel pour les effectifs participant aux activités d'évaluation à mi-parcours (et non dans la feuille "Répartition du personnel"), ainsi que les autres coûts liés aux activités.</t>
  </si>
  <si>
    <t>Autres coûts de l'évaluation à mi-parcours liés au service fourni  (par exemple, matériel de télécommunication/informatique, coûts relatifs aux véhicules, autres coûts)</t>
  </si>
  <si>
    <t>Coûts de tout autre service externalisé, y compris pour les activités liées au module de la logistique.</t>
  </si>
  <si>
    <t>Autres coûts, tels que les coûts liés au ciblage, à l'action de sensibilisation, à l'enregistrement, à l'entretien ou à la tenue des bases de données de gestion des bénéficiaires, etc.</t>
  </si>
  <si>
    <t>Il convient d'indiquer ici les Salaires du personnel et  Dépenses de personnel pour les effectifs participant à la réalisation de l'étude préalable (et non dans la feuille "Répartition du personnel"), ainsi que les autres coûts liés à cette activité.</t>
  </si>
  <si>
    <t>Autres coûts relatifs à l'étude préalable liés au service fourni  (par exemple, matériel de télécommunication/informatique, coûts relatifs aux véhicules, autres coûts)</t>
  </si>
  <si>
    <t xml:space="preserve">Autres services contractuels
</t>
  </si>
  <si>
    <t xml:space="preserve">Note: Il est important de noter que le suivi régulier de la distribution des produits et/ou des transferts de type monétaire doit être budgétisé aux sections I et II du modèle de budget. De même, lorsqu'un partenaire fournit des services à un Gouvernement dont les capacités nationales sont insuffisantes (le Gouvernement étant le principal bénéficiaire), il convient d'imputer les coûts au titre du Renforcement des capacités (Section III).  	</t>
  </si>
  <si>
    <r>
      <t>Étude préalable</t>
    </r>
    <r>
      <rPr>
        <sz val="11"/>
        <rFont val="Calibri"/>
        <family val="2"/>
        <scheme val="minor"/>
      </rPr>
      <t xml:space="preserve">
Autres coûts liés aux ONG, tels que les coûts des études préalables dans le cas d'études ponctuelles de l'activité (par exemple, évaluation aux fins de la mise en place de lieux de distribution, études de marché relatives à l'activité).</t>
    </r>
  </si>
  <si>
    <r>
      <t xml:space="preserve">Suivi </t>
    </r>
    <r>
      <rPr>
        <sz val="11"/>
        <rFont val="Calibri"/>
        <family val="2"/>
        <scheme val="minor"/>
      </rPr>
      <t xml:space="preserve">
Coûts du suivi et du suivi post-distribution des produits et/ou de la distribution des transferts de type monétaire, et examens entrepris par des prestataires extérieurs en raison d'un manque de capacités ou de difficultés d'accès.</t>
    </r>
  </si>
  <si>
    <r>
      <t>Évaluation</t>
    </r>
    <r>
      <rPr>
        <sz val="11"/>
        <rFont val="Calibri"/>
        <family val="2"/>
        <scheme val="minor"/>
      </rPr>
      <t xml:space="preserve">
Coûts liés à la gestion et à la réalisation des évaluations décentralisées, y compris les coûts des ateliers, de l'impression et de la traduction du rapport d'évaluation.</t>
    </r>
  </si>
  <si>
    <t>Services contractuels - Évaluation</t>
  </si>
  <si>
    <t>Services contractuels - Suivi</t>
  </si>
  <si>
    <t>Services contractuels - Autres</t>
  </si>
  <si>
    <t>Comme indiqué dans la section IV. (ligne "Évaluation") PLUS Répartition du budget aux sections V. et VI. *</t>
  </si>
  <si>
    <t>Comme indiqué dans la Section IV. (lignes "Évaluation à mi-parcours" et "Suivi") PLUS Répartition du budget aux sections V. et VI. *</t>
  </si>
  <si>
    <t>Comme indiqué dans la section IV. (lignes "Etude préalable" et "Autres services contractuels") PLUS Répartition du budget aux sections V. et VI. *</t>
  </si>
  <si>
    <t>Cette feuille regroupe les dépenses indiquées aux feuilles "Budget de l'accord de partenariat sur le terrain" et "Répartition du personnel" conformément au format révisé du modèle de budget de portefeuille de pays du PAM</t>
  </si>
  <si>
    <t>Relevé WINGS des engagements de dépenses   ----- À usage interne uniquement</t>
  </si>
  <si>
    <t xml:space="preserve">Cette feuille met en correspondance les coûts figurant dans les feuilles "Budget de l'accord" et "Répartition du personnel" avec les "Cost Categories", "Material Group" et" GL code" sur la base de la nouvelle structure des coûts </t>
  </si>
  <si>
    <t xml:space="preserve">Engagements et postes de dépenses dans le budget des accords de partenariat sur le terrain sous Création d'un accord-cadre de services </t>
  </si>
  <si>
    <t>POSTE DU BUDGET DE L'ACCORD</t>
  </si>
  <si>
    <t xml:space="preserve">	Budget de portefeuille de pays - Macrocatégorie de coûts</t>
  </si>
  <si>
    <t>Description - Engagement de dépenses</t>
  </si>
  <si>
    <t>Produits alimentaires</t>
  </si>
  <si>
    <t xml:space="preserve">Coûts de livraison et de distribution du partenaire coopérant: Dépenses (ONG) au titre du budget de l'accord </t>
  </si>
  <si>
    <t xml:space="preserve">Coûts de livraison et de distribution: Dépenses (ONG) au titre du budget de l'accord </t>
  </si>
  <si>
    <t>Coûts d’appui directs du partenaire coopérant</t>
  </si>
  <si>
    <t xml:space="preserve">Coûts fixes du partenaire coopérant: Dépenses (ONG)  au titre du budget de l'accord </t>
  </si>
  <si>
    <t xml:space="preserve">Autres dépenses (ONG)  au titre du budget de l'accord </t>
  </si>
  <si>
    <t>Total, transferts de produits alimentaires</t>
  </si>
  <si>
    <t>Transferts de type monétaire et bons d'achat</t>
  </si>
  <si>
    <t>Coûts de livraison et de distributions liés aux transferts de type monétaire: Dépenses (ONG)  au titre du budget de l'accord</t>
  </si>
  <si>
    <t>Coûts de livraison et de distribution: Dépenses (ONG) au titre du budget de l'accord</t>
  </si>
  <si>
    <t xml:space="preserve">Coûts fixes liés aux transferts de type monétaire: Dépenses (ONG) au titre du budget de l'accord </t>
  </si>
  <si>
    <t xml:space="preserve">Autres dépenses (ONG) au titre du budget de l'accord </t>
  </si>
  <si>
    <t>Total, transferts de type monétaire</t>
  </si>
  <si>
    <t xml:space="preserve">  Modalité transferts sous forme de renforcement des capacités</t>
  </si>
  <si>
    <t>Renforcement des capacités</t>
  </si>
  <si>
    <t xml:space="preserve">Coûts de livraison et de distributions liés au renforcement des capacités: Dépenses (ONG) au titre du budget de l'accord </t>
  </si>
  <si>
    <t>Dépenses opérationnelles</t>
  </si>
  <si>
    <t>Coûts fixes liés au renforcement des capacités: Dépenses (ONG)  au titre du budget de l'accord</t>
  </si>
  <si>
    <t>Total,  transferts sous forme de renforcement des capacités</t>
  </si>
  <si>
    <t>Services techniques et spécialisés +  Coûts d'appui directs du partenaire coopérant</t>
  </si>
  <si>
    <t>Services contractuels - Étude préalable/Étude préparatoire</t>
  </si>
  <si>
    <t>Coûts de gestion des activités - Dépenses opérationnelles</t>
  </si>
  <si>
    <t>Total, exécution</t>
  </si>
  <si>
    <t>Valeur en dollars 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</si>
</sst>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00_-;\-* #,##0.00_-;_-* &quot;-&quot;??_-;_-@_-"/>
    <numFmt numFmtId="165" formatCode="_-* #,##0_-;\-* #,##0_-;_-* &quot;-&quot;??_-;_-@_-"/>
    <numFmt numFmtId="166" formatCode="#,##0_ &quot;MT&quot;"/>
    <numFmt numFmtId="167" formatCode="_-[$$-409]* #,##0_ ;_-[$$-409]* \-#,##0\ ;_-[$$-409]* &quot;-&quot;??_ ;_-@_ "/>
    <numFmt numFmtId="168" formatCode="[$₹-445]\ #,##0;[$₹-445]\ \-#,##0"/>
    <numFmt numFmtId="169" formatCode="[$-C09]dd\-mmm\-yy;@"/>
    <numFmt numFmtId="170" formatCode="_-* #,##0.0_-;\-* #,##0.0_-;_-* &quot;-&quot;??_-;_-@_-"/>
    <numFmt numFmtId="171" formatCode="#,##0_ &quot;tonnes&quot;"/>
    <numFmt numFmtId="172" formatCode="[$-40C]d\-mmm\-yy;@"/>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b/>
      <sz val="9"/>
      <name val="Arial"/>
      <family val="2"/>
    </font>
    <font>
      <sz val="9"/>
      <name val="Arial"/>
      <family val="2"/>
    </font>
    <font>
      <b/>
      <sz val="9"/>
      <color theme="0"/>
      <name val="Arial"/>
      <family val="2"/>
    </font>
    <font>
      <sz val="9"/>
      <color indexed="81"/>
      <name val="Tahoma"/>
      <family val="2"/>
    </font>
    <font>
      <i/>
      <sz val="9"/>
      <name val="Arial"/>
      <family val="2"/>
    </font>
    <font>
      <b/>
      <i/>
      <sz val="9"/>
      <name val="Arial"/>
      <family val="2"/>
    </font>
    <font>
      <b/>
      <sz val="10"/>
      <name val="Arial"/>
      <family val="2"/>
    </font>
    <font>
      <b/>
      <sz val="9"/>
      <color indexed="81"/>
      <name val="Tahoma"/>
      <family val="2"/>
    </font>
    <font>
      <sz val="11"/>
      <color theme="1"/>
      <name val="Calibri"/>
      <family val="2"/>
    </font>
    <font>
      <b/>
      <sz val="11"/>
      <color theme="1"/>
      <name val="Calibri"/>
      <family val="2"/>
      <scheme val="minor"/>
    </font>
    <font>
      <sz val="10"/>
      <color theme="1"/>
      <name val="Arial"/>
      <family val="2"/>
    </font>
    <font>
      <b/>
      <sz val="9"/>
      <color theme="1"/>
      <name val="Arial"/>
      <family val="2"/>
    </font>
    <font>
      <sz val="9"/>
      <color theme="1"/>
      <name val="Arial"/>
      <family val="2"/>
    </font>
    <font>
      <b/>
      <sz val="10"/>
      <color theme="1"/>
      <name val="Arial"/>
      <family val="2"/>
    </font>
    <font>
      <b/>
      <sz val="12"/>
      <color theme="1"/>
      <name val="Arial"/>
      <family val="2"/>
    </font>
    <font>
      <sz val="8"/>
      <color theme="1"/>
      <name val="Arial"/>
      <family val="2"/>
    </font>
    <font>
      <i/>
      <sz val="10"/>
      <color theme="1"/>
      <name val="Calibri"/>
      <family val="2"/>
      <scheme val="minor"/>
    </font>
    <font>
      <i/>
      <sz val="11"/>
      <color theme="1"/>
      <name val="Calibri"/>
      <family val="2"/>
    </font>
    <font>
      <i/>
      <sz val="9"/>
      <color theme="1"/>
      <name val="Arial"/>
      <family val="2"/>
    </font>
    <font>
      <b/>
      <sz val="8"/>
      <color theme="1"/>
      <name val="Arial"/>
      <family val="2"/>
    </font>
    <font>
      <i/>
      <sz val="8"/>
      <color theme="1"/>
      <name val="Arial"/>
      <family val="2"/>
    </font>
    <font>
      <b/>
      <sz val="14"/>
      <color theme="1"/>
      <name val="Arial"/>
      <family val="2"/>
    </font>
    <font>
      <b/>
      <i/>
      <sz val="10"/>
      <color theme="1"/>
      <name val="Arial"/>
      <family val="2"/>
    </font>
    <font>
      <i/>
      <sz val="11"/>
      <color rgb="FFFF0000"/>
      <name val="Calibri"/>
      <family val="2"/>
    </font>
    <font>
      <b/>
      <sz val="9"/>
      <color theme="0" tint="-4.9989318521683403E-2"/>
      <name val="Arial"/>
      <family val="2"/>
    </font>
    <font>
      <sz val="9"/>
      <color theme="0" tint="-4.9989318521683403E-2"/>
      <name val="Arial"/>
      <family val="2"/>
    </font>
    <font>
      <sz val="12"/>
      <name val="Arial"/>
      <family val="2"/>
    </font>
    <font>
      <u/>
      <sz val="9"/>
      <name val="Arial"/>
      <family val="2"/>
    </font>
    <font>
      <i/>
      <sz val="11"/>
      <name val="Calibri"/>
      <family val="2"/>
      <scheme val="minor"/>
    </font>
    <font>
      <sz val="11"/>
      <name val="Calibri"/>
      <family val="2"/>
      <scheme val="minor"/>
    </font>
    <font>
      <b/>
      <sz val="11"/>
      <name val="Calibri"/>
      <family val="2"/>
      <scheme val="minor"/>
    </font>
    <font>
      <sz val="10"/>
      <color rgb="FFC00000"/>
      <name val="Arial"/>
      <family val="2"/>
    </font>
    <font>
      <b/>
      <sz val="9"/>
      <color rgb="FFFFFFFF"/>
      <name val="Arial"/>
      <family val="2"/>
    </font>
    <font>
      <sz val="9"/>
      <color rgb="FF000000"/>
      <name val="Arial"/>
      <family val="2"/>
    </font>
    <font>
      <b/>
      <sz val="9"/>
      <color rgb="FF000000"/>
      <name val="Arial"/>
      <family val="2"/>
    </font>
  </fonts>
  <fills count="20">
    <fill>
      <patternFill patternType="none"/>
    </fill>
    <fill>
      <patternFill patternType="gray125"/>
    </fill>
    <fill>
      <patternFill patternType="solid">
        <fgColor indexed="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CCFFCC"/>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9CC2E5"/>
        <bgColor indexed="64"/>
      </patternFill>
    </fill>
    <fill>
      <patternFill patternType="solid">
        <fgColor rgb="FFFFFFFF"/>
        <bgColor indexed="64"/>
      </patternFill>
    </fill>
    <fill>
      <patternFill patternType="solid">
        <fgColor theme="0" tint="-0.249977111117893"/>
        <bgColor indexed="64"/>
      </patternFill>
    </fill>
    <fill>
      <patternFill patternType="solid">
        <fgColor rgb="FF2F75B5"/>
        <bgColor indexed="64"/>
      </patternFill>
    </fill>
    <fill>
      <patternFill patternType="solid">
        <fgColor theme="3" tint="0.39997558519241921"/>
        <bgColor indexed="64"/>
      </patternFill>
    </fill>
    <fill>
      <patternFill patternType="solid">
        <fgColor rgb="FFDDEBF7"/>
        <bgColor indexed="64"/>
      </patternFill>
    </fill>
  </fills>
  <borders count="128">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bottom/>
      <diagonal/>
    </border>
    <border>
      <left style="medium">
        <color auto="1"/>
      </left>
      <right style="medium">
        <color auto="1"/>
      </right>
      <top/>
      <bottom/>
      <diagonal/>
    </border>
    <border>
      <left style="medium">
        <color auto="1"/>
      </left>
      <right/>
      <top/>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auto="1"/>
      </left>
      <right style="thin">
        <color indexed="64"/>
      </right>
      <top style="medium">
        <color auto="1"/>
      </top>
      <bottom style="medium">
        <color auto="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indexed="64"/>
      </left>
      <right style="medium">
        <color auto="1"/>
      </right>
      <top style="medium">
        <color auto="1"/>
      </top>
      <bottom style="medium">
        <color auto="1"/>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thin">
        <color auto="1"/>
      </bottom>
      <diagonal/>
    </border>
    <border>
      <left/>
      <right style="thin">
        <color auto="1"/>
      </right>
      <top/>
      <bottom style="thin">
        <color auto="1"/>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auto="1"/>
      </left>
      <right style="thin">
        <color auto="1"/>
      </right>
      <top style="thin">
        <color auto="1"/>
      </top>
      <bottom style="hair">
        <color theme="0" tint="-0.34998626667073579"/>
      </bottom>
      <diagonal/>
    </border>
    <border>
      <left style="thin">
        <color auto="1"/>
      </left>
      <right style="thin">
        <color auto="1"/>
      </right>
      <top style="hair">
        <color theme="0" tint="-0.34998626667073579"/>
      </top>
      <bottom style="hair">
        <color theme="0" tint="-0.34998626667073579"/>
      </bottom>
      <diagonal/>
    </border>
    <border>
      <left style="thin">
        <color auto="1"/>
      </left>
      <right style="thin">
        <color auto="1"/>
      </right>
      <top/>
      <bottom style="medium">
        <color auto="1"/>
      </bottom>
      <diagonal/>
    </border>
    <border>
      <left style="thin">
        <color indexed="64"/>
      </left>
      <right/>
      <top style="medium">
        <color auto="1"/>
      </top>
      <bottom/>
      <diagonal/>
    </border>
    <border>
      <left style="hair">
        <color auto="1"/>
      </left>
      <right style="thin">
        <color theme="0" tint="-0.24994659260841701"/>
      </right>
      <top style="medium">
        <color auto="1"/>
      </top>
      <bottom style="thin">
        <color theme="0" tint="-0.24994659260841701"/>
      </bottom>
      <diagonal/>
    </border>
    <border>
      <left style="thin">
        <color theme="0" tint="-0.24994659260841701"/>
      </left>
      <right style="thin">
        <color theme="0" tint="-0.24994659260841701"/>
      </right>
      <top style="medium">
        <color auto="1"/>
      </top>
      <bottom style="thin">
        <color theme="0" tint="-0.24994659260841701"/>
      </bottom>
      <diagonal/>
    </border>
    <border>
      <left style="hair">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top style="medium">
        <color auto="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auto="1"/>
      </bottom>
      <diagonal/>
    </border>
    <border>
      <left style="thin">
        <color indexed="64"/>
      </left>
      <right style="thin">
        <color theme="0" tint="-0.24994659260841701"/>
      </right>
      <top style="medium">
        <color auto="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indexed="64"/>
      </left>
      <right/>
      <top/>
      <bottom style="thin">
        <color indexed="64"/>
      </bottom>
      <diagonal/>
    </border>
    <border>
      <left style="thin">
        <color auto="1"/>
      </left>
      <right style="thin">
        <color auto="1"/>
      </right>
      <top style="medium">
        <color auto="1"/>
      </top>
      <bottom style="thin">
        <color theme="0" tint="-0.24994659260841701"/>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theme="0" tint="-0.24994659260841701"/>
      </left>
      <right/>
      <top style="thin">
        <color auto="1"/>
      </top>
      <bottom style="thin">
        <color theme="0" tint="-0.24994659260841701"/>
      </bottom>
      <diagonal/>
    </border>
    <border>
      <left style="thin">
        <color indexed="64"/>
      </left>
      <right style="thin">
        <color indexed="64"/>
      </right>
      <top style="thin">
        <color auto="1"/>
      </top>
      <bottom style="thin">
        <color theme="0" tint="-0.24994659260841701"/>
      </bottom>
      <diagonal/>
    </border>
    <border>
      <left style="thin">
        <color indexed="64"/>
      </left>
      <right/>
      <top style="thin">
        <color indexed="64"/>
      </top>
      <bottom style="hair">
        <color indexed="62"/>
      </bottom>
      <diagonal/>
    </border>
    <border>
      <left style="thin">
        <color indexed="64"/>
      </left>
      <right/>
      <top style="hair">
        <color auto="1"/>
      </top>
      <bottom style="hair">
        <color indexed="62"/>
      </bottom>
      <diagonal/>
    </border>
    <border>
      <left style="thin">
        <color indexed="64"/>
      </left>
      <right/>
      <top style="hair">
        <color auto="1"/>
      </top>
      <bottom style="thin">
        <color indexed="64"/>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top style="thin">
        <color theme="0" tint="-0.14996795556505021"/>
      </top>
      <bottom/>
      <diagonal/>
    </border>
    <border>
      <left style="thin">
        <color auto="1"/>
      </left>
      <right style="thin">
        <color auto="1"/>
      </right>
      <top style="medium">
        <color indexed="64"/>
      </top>
      <bottom style="medium">
        <color indexed="64"/>
      </bottom>
      <diagonal/>
    </border>
    <border>
      <left style="medium">
        <color theme="0"/>
      </left>
      <right style="medium">
        <color auto="1"/>
      </right>
      <top style="medium">
        <color indexed="64"/>
      </top>
      <bottom style="medium">
        <color auto="1"/>
      </bottom>
      <diagonal/>
    </border>
    <border>
      <left/>
      <right/>
      <top style="thin">
        <color auto="1"/>
      </top>
      <bottom style="thin">
        <color theme="0" tint="-0.24994659260841701"/>
      </bottom>
      <diagonal/>
    </border>
    <border>
      <left/>
      <right/>
      <top style="thin">
        <color theme="0" tint="-0.2499465926084170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theme="0"/>
      </right>
      <top style="thin">
        <color auto="1"/>
      </top>
      <bottom style="thin">
        <color theme="0" tint="-0.24994659260841701"/>
      </bottom>
      <diagonal/>
    </border>
    <border>
      <left style="thin">
        <color theme="0"/>
      </left>
      <right style="thin">
        <color auto="1"/>
      </right>
      <top style="thin">
        <color auto="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indexed="64"/>
      </left>
      <right/>
      <top style="thin">
        <color theme="0" tint="-0.24994659260841701"/>
      </top>
      <bottom style="thin">
        <color auto="1"/>
      </bottom>
      <diagonal/>
    </border>
    <border>
      <left/>
      <right style="thin">
        <color auto="1"/>
      </right>
      <top style="thin">
        <color theme="0" tint="-0.24994659260841701"/>
      </top>
      <bottom style="thin">
        <color auto="1"/>
      </bottom>
      <diagonal/>
    </border>
    <border>
      <left/>
      <right style="thin">
        <color theme="0" tint="-0.24994659260841701"/>
      </right>
      <top style="thin">
        <color theme="0" tint="-0.24994659260841701"/>
      </top>
      <bottom style="thin">
        <color theme="0" tint="-0.24994659260841701"/>
      </bottom>
      <diagonal/>
    </border>
    <border>
      <left/>
      <right style="thin">
        <color theme="0"/>
      </right>
      <top style="medium">
        <color indexed="64"/>
      </top>
      <bottom style="medium">
        <color auto="1"/>
      </bottom>
      <diagonal/>
    </border>
    <border>
      <left style="thin">
        <color theme="0"/>
      </left>
      <right style="medium">
        <color theme="0"/>
      </right>
      <top style="medium">
        <color indexed="64"/>
      </top>
      <bottom style="medium">
        <color auto="1"/>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thin">
        <color theme="0"/>
      </left>
      <right/>
      <top/>
      <bottom style="thin">
        <color theme="0"/>
      </bottom>
      <diagonal/>
    </border>
    <border>
      <left style="medium">
        <color auto="1"/>
      </left>
      <right style="medium">
        <color auto="1"/>
      </right>
      <top style="medium">
        <color auto="1"/>
      </top>
      <bottom style="thin">
        <color theme="0" tint="-0.34998626667073579"/>
      </bottom>
      <diagonal/>
    </border>
    <border>
      <left style="medium">
        <color auto="1"/>
      </left>
      <right style="medium">
        <color auto="1"/>
      </right>
      <top style="thin">
        <color theme="0" tint="-0.34998626667073579"/>
      </top>
      <bottom style="medium">
        <color auto="1"/>
      </bottom>
      <diagonal/>
    </border>
    <border>
      <left style="thin">
        <color indexed="64"/>
      </left>
      <right style="medium">
        <color auto="1"/>
      </right>
      <top style="medium">
        <color auto="1"/>
      </top>
      <bottom style="thin">
        <color theme="0" tint="-0.34998626667073579"/>
      </bottom>
      <diagonal/>
    </border>
    <border>
      <left style="thin">
        <color indexed="64"/>
      </left>
      <right style="medium">
        <color auto="1"/>
      </right>
      <top style="thin">
        <color theme="0" tint="-0.34998626667073579"/>
      </top>
      <bottom style="medium">
        <color auto="1"/>
      </bottom>
      <diagonal/>
    </border>
    <border>
      <left style="medium">
        <color auto="1"/>
      </left>
      <right/>
      <top style="medium">
        <color auto="1"/>
      </top>
      <bottom style="thin">
        <color theme="0" tint="-0.34998626667073579"/>
      </bottom>
      <diagonal/>
    </border>
    <border>
      <left/>
      <right/>
      <top style="medium">
        <color auto="1"/>
      </top>
      <bottom style="thin">
        <color theme="0" tint="-0.34998626667073579"/>
      </bottom>
      <diagonal/>
    </border>
    <border>
      <left/>
      <right style="medium">
        <color auto="1"/>
      </right>
      <top style="medium">
        <color auto="1"/>
      </top>
      <bottom style="thin">
        <color theme="0" tint="-0.34998626667073579"/>
      </bottom>
      <diagonal/>
    </border>
    <border>
      <left style="medium">
        <color auto="1"/>
      </left>
      <right/>
      <top style="thin">
        <color theme="0" tint="-0.34998626667073579"/>
      </top>
      <bottom style="medium">
        <color auto="1"/>
      </bottom>
      <diagonal/>
    </border>
    <border>
      <left/>
      <right/>
      <top style="thin">
        <color theme="0" tint="-0.34998626667073579"/>
      </top>
      <bottom style="medium">
        <color auto="1"/>
      </bottom>
      <diagonal/>
    </border>
    <border>
      <left/>
      <right style="medium">
        <color auto="1"/>
      </right>
      <top style="thin">
        <color theme="0" tint="-0.34998626667073579"/>
      </top>
      <bottom style="medium">
        <color auto="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auto="1"/>
      </top>
      <bottom style="thin">
        <color theme="0" tint="-0.24994659260841701"/>
      </bottom>
      <diagonal/>
    </border>
    <border>
      <left style="thin">
        <color auto="1"/>
      </left>
      <right/>
      <top/>
      <bottom style="medium">
        <color auto="1"/>
      </bottom>
      <diagonal/>
    </border>
  </borders>
  <cellStyleXfs count="7">
    <xf numFmtId="0" fontId="0" fillId="0" borderId="0"/>
    <xf numFmtId="43" fontId="5"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64" fontId="5" fillId="0" borderId="0" applyFont="0" applyFill="0" applyBorder="0" applyAlignment="0" applyProtection="0"/>
    <xf numFmtId="0" fontId="5" fillId="0" borderId="0"/>
    <xf numFmtId="0" fontId="1" fillId="0" borderId="0"/>
  </cellStyleXfs>
  <cellXfs count="564">
    <xf numFmtId="0" fontId="0" fillId="0" borderId="0" xfId="0"/>
    <xf numFmtId="0" fontId="9" fillId="6" borderId="0" xfId="0" applyFont="1" applyFill="1" applyAlignment="1" applyProtection="1">
      <alignment vertical="center"/>
      <protection locked="0"/>
    </xf>
    <xf numFmtId="165" fontId="9" fillId="6" borderId="0" xfId="2" applyNumberFormat="1" applyFont="1" applyFill="1" applyAlignment="1" applyProtection="1">
      <alignment vertical="center"/>
      <protection locked="0"/>
    </xf>
    <xf numFmtId="0" fontId="9" fillId="6" borderId="0" xfId="0" applyFont="1" applyFill="1" applyProtection="1">
      <protection locked="0"/>
    </xf>
    <xf numFmtId="165" fontId="9" fillId="6" borderId="0" xfId="2" applyNumberFormat="1" applyFont="1" applyFill="1" applyBorder="1" applyAlignment="1" applyProtection="1">
      <alignment vertical="center"/>
      <protection locked="0"/>
    </xf>
    <xf numFmtId="165" fontId="8" fillId="10" borderId="4" xfId="2" applyNumberFormat="1" applyFont="1" applyFill="1" applyBorder="1" applyAlignment="1" applyProtection="1">
      <alignment horizontal="center" vertical="center"/>
    </xf>
    <xf numFmtId="165" fontId="9" fillId="9" borderId="0" xfId="2" applyNumberFormat="1" applyFont="1" applyFill="1" applyBorder="1" applyAlignment="1" applyProtection="1">
      <alignment vertical="center"/>
    </xf>
    <xf numFmtId="165" fontId="8" fillId="10" borderId="8" xfId="2" applyNumberFormat="1" applyFont="1" applyFill="1" applyBorder="1" applyAlignment="1" applyProtection="1">
      <alignment horizontal="center" vertical="center"/>
    </xf>
    <xf numFmtId="165" fontId="8" fillId="10" borderId="24" xfId="2" applyNumberFormat="1" applyFont="1" applyFill="1" applyBorder="1" applyAlignment="1" applyProtection="1">
      <alignment horizontal="center" vertical="center"/>
    </xf>
    <xf numFmtId="165" fontId="8" fillId="9" borderId="4" xfId="2" applyNumberFormat="1" applyFont="1" applyFill="1" applyBorder="1" applyAlignment="1" applyProtection="1">
      <alignment horizontal="center" vertical="center"/>
    </xf>
    <xf numFmtId="165" fontId="8" fillId="9" borderId="8" xfId="2" applyNumberFormat="1" applyFont="1" applyFill="1" applyBorder="1" applyAlignment="1" applyProtection="1">
      <alignment horizontal="center" vertical="center"/>
    </xf>
    <xf numFmtId="0" fontId="9" fillId="0" borderId="0" xfId="0" applyFont="1" applyProtection="1">
      <protection locked="0"/>
    </xf>
    <xf numFmtId="0" fontId="9" fillId="6" borderId="0" xfId="0" applyFont="1" applyFill="1" applyBorder="1" applyProtection="1">
      <protection locked="0"/>
    </xf>
    <xf numFmtId="0" fontId="9" fillId="6" borderId="0" xfId="0" applyFont="1" applyFill="1" applyAlignment="1" applyProtection="1">
      <alignment horizontal="left" vertical="center"/>
      <protection locked="0"/>
    </xf>
    <xf numFmtId="0" fontId="9" fillId="0" borderId="0" xfId="0" applyFont="1" applyAlignment="1" applyProtection="1">
      <alignment vertical="center"/>
      <protection locked="0"/>
    </xf>
    <xf numFmtId="0" fontId="9" fillId="0" borderId="0" xfId="0" applyFont="1" applyAlignment="1" applyProtection="1">
      <alignment horizontal="left" vertical="center"/>
      <protection locked="0"/>
    </xf>
    <xf numFmtId="0" fontId="9" fillId="2" borderId="0" xfId="0" applyFont="1" applyFill="1" applyBorder="1" applyProtection="1">
      <protection locked="0"/>
    </xf>
    <xf numFmtId="0" fontId="9" fillId="6" borderId="0" xfId="0" applyFont="1" applyFill="1" applyBorder="1" applyAlignment="1" applyProtection="1">
      <alignment horizontal="center"/>
      <protection locked="0"/>
    </xf>
    <xf numFmtId="0" fontId="9" fillId="6" borderId="0" xfId="0" applyFont="1" applyFill="1" applyBorder="1" applyAlignment="1" applyProtection="1">
      <alignment horizontal="center" vertical="center"/>
      <protection locked="0"/>
    </xf>
    <xf numFmtId="0" fontId="9" fillId="0" borderId="0" xfId="0" applyFont="1" applyFill="1" applyBorder="1" applyProtection="1">
      <protection locked="0"/>
    </xf>
    <xf numFmtId="165" fontId="9" fillId="9" borderId="4" xfId="2" applyNumberFormat="1" applyFont="1" applyFill="1" applyBorder="1" applyAlignment="1" applyProtection="1">
      <alignment vertical="center"/>
    </xf>
    <xf numFmtId="0" fontId="9" fillId="6" borderId="0" xfId="0" applyFont="1" applyFill="1" applyBorder="1" applyAlignment="1" applyProtection="1">
      <alignment vertical="center"/>
      <protection locked="0"/>
    </xf>
    <xf numFmtId="0" fontId="9" fillId="6" borderId="0" xfId="0" applyFont="1" applyFill="1" applyBorder="1" applyAlignment="1" applyProtection="1">
      <alignment horizontal="left" vertical="center"/>
      <protection locked="0"/>
    </xf>
    <xf numFmtId="0" fontId="12" fillId="6" borderId="0" xfId="0" applyFont="1" applyFill="1" applyProtection="1">
      <protection locked="0"/>
    </xf>
    <xf numFmtId="165" fontId="9" fillId="6" borderId="0" xfId="2" applyNumberFormat="1" applyFont="1" applyFill="1" applyBorder="1" applyAlignment="1" applyProtection="1">
      <alignment vertical="center"/>
    </xf>
    <xf numFmtId="9" fontId="9" fillId="11" borderId="0" xfId="3" applyFont="1" applyFill="1" applyBorder="1" applyAlignment="1" applyProtection="1">
      <alignment vertical="center"/>
    </xf>
    <xf numFmtId="165" fontId="9" fillId="11" borderId="4" xfId="2" applyNumberFormat="1" applyFont="1" applyFill="1" applyBorder="1" applyAlignment="1" applyProtection="1">
      <alignment vertical="center"/>
    </xf>
    <xf numFmtId="165" fontId="9" fillId="9" borderId="28" xfId="2" applyNumberFormat="1" applyFont="1" applyFill="1" applyBorder="1" applyAlignment="1" applyProtection="1">
      <alignment vertical="center"/>
    </xf>
    <xf numFmtId="9" fontId="9" fillId="11" borderId="19" xfId="3" applyFont="1" applyFill="1" applyBorder="1" applyAlignment="1" applyProtection="1">
      <alignment vertical="center"/>
    </xf>
    <xf numFmtId="165" fontId="9" fillId="11" borderId="28" xfId="2" applyNumberFormat="1" applyFont="1" applyFill="1" applyBorder="1" applyAlignment="1" applyProtection="1">
      <alignment vertical="center"/>
    </xf>
    <xf numFmtId="9" fontId="12" fillId="11" borderId="0" xfId="3" applyFont="1" applyFill="1" applyBorder="1" applyAlignment="1" applyProtection="1">
      <alignment vertical="center"/>
    </xf>
    <xf numFmtId="165" fontId="12" fillId="6" borderId="0" xfId="2" applyNumberFormat="1" applyFont="1" applyFill="1" applyBorder="1" applyAlignment="1" applyProtection="1">
      <alignment vertical="center"/>
    </xf>
    <xf numFmtId="9" fontId="9" fillId="11" borderId="41" xfId="3" applyFont="1" applyFill="1" applyBorder="1" applyAlignment="1" applyProtection="1">
      <alignment vertical="center"/>
    </xf>
    <xf numFmtId="9" fontId="12" fillId="11" borderId="19" xfId="3" applyFont="1" applyFill="1" applyBorder="1" applyAlignment="1" applyProtection="1">
      <alignment vertical="center"/>
    </xf>
    <xf numFmtId="0" fontId="9" fillId="6" borderId="0" xfId="0" applyFont="1" applyFill="1" applyProtection="1"/>
    <xf numFmtId="0" fontId="9" fillId="6" borderId="0" xfId="0" applyFont="1" applyFill="1" applyAlignment="1" applyProtection="1">
      <alignment vertical="center"/>
    </xf>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vertical="center"/>
    </xf>
    <xf numFmtId="0" fontId="9" fillId="0" borderId="0" xfId="0" applyFont="1" applyFill="1" applyBorder="1" applyAlignment="1" applyProtection="1">
      <alignment vertical="center"/>
    </xf>
    <xf numFmtId="0" fontId="8" fillId="2"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6" borderId="0" xfId="0" applyFont="1" applyFill="1" applyBorder="1" applyAlignment="1" applyProtection="1">
      <alignment horizontal="left" vertical="center"/>
    </xf>
    <xf numFmtId="0" fontId="8" fillId="0" borderId="2" xfId="0" applyFont="1" applyBorder="1" applyAlignment="1" applyProtection="1">
      <alignment horizontal="left" vertical="center"/>
    </xf>
    <xf numFmtId="43" fontId="8" fillId="6" borderId="0" xfId="1" applyNumberFormat="1" applyFont="1" applyFill="1" applyBorder="1" applyAlignment="1" applyProtection="1">
      <alignment horizontal="right" vertical="center"/>
    </xf>
    <xf numFmtId="0" fontId="9" fillId="6" borderId="0" xfId="0" applyFont="1" applyFill="1" applyBorder="1" applyProtection="1"/>
    <xf numFmtId="43" fontId="8" fillId="6" borderId="9" xfId="1" applyNumberFormat="1" applyFont="1" applyFill="1" applyBorder="1" applyAlignment="1" applyProtection="1">
      <alignment horizontal="center" vertical="center"/>
    </xf>
    <xf numFmtId="43" fontId="8" fillId="6" borderId="0" xfId="1" applyNumberFormat="1" applyFont="1" applyFill="1" applyBorder="1" applyAlignment="1" applyProtection="1">
      <alignment horizontal="center" vertical="center"/>
    </xf>
    <xf numFmtId="43" fontId="8" fillId="2" borderId="0" xfId="1" applyNumberFormat="1" applyFont="1" applyFill="1" applyBorder="1" applyAlignment="1" applyProtection="1">
      <alignment horizontal="right" vertical="center"/>
    </xf>
    <xf numFmtId="43" fontId="8" fillId="2" borderId="0" xfId="1" applyNumberFormat="1" applyFont="1" applyFill="1" applyBorder="1" applyAlignment="1" applyProtection="1">
      <alignment horizontal="center" vertical="center"/>
    </xf>
    <xf numFmtId="43" fontId="8" fillId="0" borderId="0" xfId="1" applyNumberFormat="1" applyFont="1" applyFill="1" applyBorder="1" applyAlignment="1" applyProtection="1">
      <alignment horizontal="center" vertical="center"/>
    </xf>
    <xf numFmtId="0" fontId="9" fillId="6" borderId="0" xfId="0" applyFont="1" applyFill="1" applyAlignment="1" applyProtection="1">
      <alignment horizontal="left" vertical="center"/>
    </xf>
    <xf numFmtId="0" fontId="8" fillId="5" borderId="15" xfId="0" applyFont="1" applyFill="1" applyBorder="1" applyAlignment="1" applyProtection="1">
      <alignment horizontal="left" vertical="center"/>
    </xf>
    <xf numFmtId="0" fontId="8" fillId="5" borderId="16" xfId="0" applyFont="1" applyFill="1" applyBorder="1" applyAlignment="1" applyProtection="1">
      <alignment horizontal="center" vertical="center"/>
    </xf>
    <xf numFmtId="0" fontId="8" fillId="5" borderId="17" xfId="0" applyFont="1" applyFill="1" applyBorder="1" applyAlignment="1" applyProtection="1">
      <alignment horizontal="center" vertical="center"/>
    </xf>
    <xf numFmtId="0" fontId="9" fillId="0" borderId="25" xfId="0" applyFont="1" applyBorder="1" applyProtection="1"/>
    <xf numFmtId="0" fontId="9" fillId="0" borderId="0" xfId="0" applyFont="1" applyAlignment="1" applyProtection="1">
      <alignment vertical="center"/>
    </xf>
    <xf numFmtId="165" fontId="9" fillId="0" borderId="26" xfId="2" applyNumberFormat="1" applyFont="1" applyFill="1" applyBorder="1" applyAlignment="1" applyProtection="1">
      <alignment vertical="center"/>
    </xf>
    <xf numFmtId="0" fontId="8" fillId="6" borderId="0" xfId="0" applyFont="1" applyFill="1" applyBorder="1" applyAlignment="1" applyProtection="1">
      <alignment horizontal="center" vertical="center"/>
    </xf>
    <xf numFmtId="166" fontId="9" fillId="6" borderId="0" xfId="2" applyNumberFormat="1" applyFont="1" applyFill="1" applyBorder="1" applyAlignment="1" applyProtection="1">
      <alignment vertical="center"/>
    </xf>
    <xf numFmtId="165" fontId="9" fillId="6" borderId="26" xfId="2" applyNumberFormat="1" applyFont="1" applyFill="1" applyBorder="1" applyAlignment="1" applyProtection="1">
      <alignment vertical="center"/>
    </xf>
    <xf numFmtId="166" fontId="9" fillId="6" borderId="19" xfId="2" applyNumberFormat="1" applyFont="1" applyFill="1" applyBorder="1" applyAlignment="1" applyProtection="1">
      <alignment vertical="center"/>
    </xf>
    <xf numFmtId="165" fontId="9" fillId="6" borderId="27" xfId="2" applyNumberFormat="1" applyFont="1" applyFill="1" applyBorder="1" applyAlignment="1" applyProtection="1">
      <alignment vertical="center"/>
    </xf>
    <xf numFmtId="0" fontId="9" fillId="2" borderId="0" xfId="0" applyFont="1" applyFill="1" applyAlignment="1" applyProtection="1">
      <alignment horizontal="left" vertical="center"/>
    </xf>
    <xf numFmtId="0" fontId="9" fillId="6" borderId="19" xfId="0" applyFont="1" applyFill="1" applyBorder="1" applyAlignment="1" applyProtection="1">
      <alignment vertical="center"/>
    </xf>
    <xf numFmtId="0" fontId="10" fillId="3" borderId="0" xfId="0" quotePrefix="1" applyFont="1" applyFill="1" applyAlignment="1" applyProtection="1">
      <alignment horizontal="right" vertical="center"/>
    </xf>
    <xf numFmtId="165" fontId="9" fillId="0" borderId="0" xfId="2" applyNumberFormat="1" applyFont="1" applyAlignment="1" applyProtection="1">
      <alignment vertical="center"/>
    </xf>
    <xf numFmtId="165" fontId="9" fillId="6" borderId="0" xfId="2" applyNumberFormat="1" applyFont="1" applyFill="1" applyAlignment="1" applyProtection="1">
      <alignment vertical="center"/>
    </xf>
    <xf numFmtId="165" fontId="9" fillId="6" borderId="19" xfId="2" applyNumberFormat="1" applyFont="1" applyFill="1" applyBorder="1" applyAlignment="1" applyProtection="1">
      <alignment vertical="center"/>
    </xf>
    <xf numFmtId="165" fontId="9" fillId="0" borderId="29" xfId="2" applyNumberFormat="1" applyFont="1" applyBorder="1" applyAlignment="1" applyProtection="1">
      <alignment vertical="center"/>
    </xf>
    <xf numFmtId="165" fontId="9" fillId="0" borderId="30" xfId="2" applyNumberFormat="1" applyFont="1" applyBorder="1" applyAlignment="1" applyProtection="1">
      <alignment vertical="center"/>
    </xf>
    <xf numFmtId="165" fontId="9" fillId="0" borderId="31" xfId="2" applyNumberFormat="1" applyFont="1" applyBorder="1" applyAlignment="1" applyProtection="1">
      <alignment vertical="center"/>
    </xf>
    <xf numFmtId="165" fontId="9" fillId="0" borderId="34" xfId="2" applyNumberFormat="1" applyFont="1" applyBorder="1" applyAlignment="1" applyProtection="1">
      <alignment vertical="center"/>
    </xf>
    <xf numFmtId="165" fontId="9" fillId="0" borderId="35" xfId="2" applyNumberFormat="1" applyFont="1" applyBorder="1" applyAlignment="1" applyProtection="1">
      <alignment vertical="center"/>
    </xf>
    <xf numFmtId="0" fontId="9" fillId="6" borderId="36" xfId="0" applyFont="1" applyFill="1" applyBorder="1" applyAlignment="1" applyProtection="1">
      <alignment vertical="center"/>
    </xf>
    <xf numFmtId="165" fontId="9" fillId="0" borderId="36" xfId="2" applyNumberFormat="1" applyFont="1" applyBorder="1" applyAlignment="1" applyProtection="1">
      <alignment vertical="center"/>
    </xf>
    <xf numFmtId="0" fontId="9" fillId="6" borderId="37" xfId="0" applyFont="1" applyFill="1" applyBorder="1" applyAlignment="1" applyProtection="1">
      <alignment vertical="center"/>
    </xf>
    <xf numFmtId="0" fontId="12" fillId="6" borderId="0" xfId="0" applyFont="1" applyFill="1" applyProtection="1"/>
    <xf numFmtId="165" fontId="12" fillId="6" borderId="0" xfId="2" applyNumberFormat="1" applyFont="1" applyFill="1" applyAlignment="1" applyProtection="1">
      <alignment vertical="center"/>
    </xf>
    <xf numFmtId="165" fontId="9" fillId="6" borderId="37" xfId="2" applyNumberFormat="1" applyFont="1" applyFill="1" applyBorder="1" applyAlignment="1" applyProtection="1">
      <alignment vertical="center"/>
    </xf>
    <xf numFmtId="0" fontId="9" fillId="0" borderId="0" xfId="0" applyFont="1" applyFill="1" applyProtection="1"/>
    <xf numFmtId="165" fontId="8" fillId="0" borderId="12" xfId="2" applyNumberFormat="1" applyFont="1" applyFill="1" applyBorder="1" applyAlignment="1" applyProtection="1">
      <alignment horizontal="center" vertical="center"/>
    </xf>
    <xf numFmtId="165" fontId="8" fillId="0" borderId="11" xfId="2" applyNumberFormat="1" applyFont="1" applyFill="1" applyBorder="1" applyAlignment="1" applyProtection="1">
      <alignment horizontal="center" vertical="center"/>
    </xf>
    <xf numFmtId="0" fontId="9" fillId="2" borderId="0" xfId="0" applyFont="1" applyFill="1" applyBorder="1" applyProtection="1"/>
    <xf numFmtId="0" fontId="9" fillId="0" borderId="0" xfId="0" applyFont="1" applyProtection="1"/>
    <xf numFmtId="0" fontId="9" fillId="6" borderId="19" xfId="0" applyFont="1" applyFill="1" applyBorder="1" applyProtection="1"/>
    <xf numFmtId="0" fontId="8" fillId="10" borderId="7" xfId="0" applyFont="1" applyFill="1" applyBorder="1" applyAlignment="1" applyProtection="1">
      <alignment vertical="center"/>
    </xf>
    <xf numFmtId="0" fontId="8" fillId="10" borderId="18" xfId="0" applyFont="1" applyFill="1" applyBorder="1" applyAlignment="1" applyProtection="1">
      <alignment vertical="center"/>
    </xf>
    <xf numFmtId="0" fontId="8" fillId="10" borderId="8" xfId="0" applyFont="1" applyFill="1" applyBorder="1" applyAlignment="1" applyProtection="1">
      <alignment vertical="center"/>
    </xf>
    <xf numFmtId="0" fontId="8" fillId="6" borderId="12" xfId="0" applyFont="1" applyFill="1" applyBorder="1" applyAlignment="1" applyProtection="1">
      <alignment horizontal="center" vertical="center"/>
    </xf>
    <xf numFmtId="0" fontId="8" fillId="6" borderId="11" xfId="0" applyFont="1" applyFill="1" applyBorder="1" applyAlignment="1" applyProtection="1">
      <alignment horizontal="center" vertical="center"/>
    </xf>
    <xf numFmtId="0" fontId="8" fillId="0" borderId="18" xfId="0" applyFont="1" applyFill="1" applyBorder="1" applyAlignment="1" applyProtection="1">
      <alignment vertical="center"/>
    </xf>
    <xf numFmtId="0" fontId="8" fillId="0" borderId="12" xfId="0" applyFont="1" applyFill="1" applyBorder="1" applyAlignment="1" applyProtection="1">
      <alignment horizontal="center" vertical="center"/>
    </xf>
    <xf numFmtId="165" fontId="8" fillId="9" borderId="28" xfId="2" applyNumberFormat="1" applyFont="1" applyFill="1" applyBorder="1" applyAlignment="1" applyProtection="1">
      <alignment horizontal="center" vertical="center"/>
    </xf>
    <xf numFmtId="165" fontId="8" fillId="0" borderId="24" xfId="2" applyNumberFormat="1" applyFont="1" applyFill="1" applyBorder="1" applyAlignment="1" applyProtection="1">
      <alignment horizontal="center" vertical="center"/>
    </xf>
    <xf numFmtId="165" fontId="8" fillId="10" borderId="28" xfId="2" applyNumberFormat="1" applyFont="1" applyFill="1" applyBorder="1" applyAlignment="1" applyProtection="1">
      <alignment horizontal="center" vertical="center"/>
    </xf>
    <xf numFmtId="165" fontId="9" fillId="8" borderId="68" xfId="2" applyNumberFormat="1" applyFont="1" applyFill="1" applyBorder="1" applyAlignment="1" applyProtection="1">
      <alignment vertical="center"/>
      <protection locked="0"/>
    </xf>
    <xf numFmtId="165" fontId="9" fillId="8" borderId="69" xfId="2" applyNumberFormat="1" applyFont="1" applyFill="1" applyBorder="1" applyAlignment="1" applyProtection="1">
      <alignment vertical="center"/>
      <protection locked="0"/>
    </xf>
    <xf numFmtId="165" fontId="9" fillId="8" borderId="70" xfId="2" applyNumberFormat="1" applyFont="1" applyFill="1" applyBorder="1" applyAlignment="1" applyProtection="1">
      <alignment vertical="center"/>
      <protection locked="0"/>
    </xf>
    <xf numFmtId="165" fontId="9" fillId="8" borderId="71" xfId="2" applyNumberFormat="1" applyFont="1" applyFill="1" applyBorder="1" applyAlignment="1" applyProtection="1">
      <alignment vertical="center"/>
      <protection locked="0"/>
    </xf>
    <xf numFmtId="165" fontId="9" fillId="9" borderId="72" xfId="2" applyNumberFormat="1" applyFont="1" applyFill="1" applyBorder="1" applyAlignment="1" applyProtection="1">
      <alignment vertical="center"/>
    </xf>
    <xf numFmtId="165" fontId="9" fillId="9" borderId="73" xfId="2" applyNumberFormat="1" applyFont="1" applyFill="1" applyBorder="1" applyAlignment="1" applyProtection="1">
      <alignment vertical="center"/>
    </xf>
    <xf numFmtId="165" fontId="9" fillId="9" borderId="74" xfId="2" applyNumberFormat="1" applyFont="1" applyFill="1" applyBorder="1" applyAlignment="1" applyProtection="1">
      <alignment vertical="center"/>
    </xf>
    <xf numFmtId="165" fontId="9" fillId="9" borderId="68" xfId="2" applyNumberFormat="1" applyFont="1" applyFill="1" applyBorder="1" applyAlignment="1" applyProtection="1">
      <alignment vertical="center"/>
    </xf>
    <xf numFmtId="165" fontId="9" fillId="9" borderId="69" xfId="2" applyNumberFormat="1" applyFont="1" applyFill="1" applyBorder="1" applyAlignment="1" applyProtection="1">
      <alignment vertical="center"/>
    </xf>
    <xf numFmtId="165" fontId="9" fillId="6" borderId="72" xfId="2" applyNumberFormat="1" applyFont="1" applyFill="1" applyBorder="1" applyAlignment="1" applyProtection="1">
      <alignment vertical="center"/>
    </xf>
    <xf numFmtId="0" fontId="8" fillId="0" borderId="7" xfId="0" applyFont="1" applyFill="1" applyBorder="1" applyAlignment="1" applyProtection="1">
      <alignment horizontal="left" vertical="center"/>
    </xf>
    <xf numFmtId="0" fontId="8" fillId="4" borderId="15" xfId="0" applyFont="1" applyFill="1" applyBorder="1" applyAlignment="1" applyProtection="1">
      <alignment vertical="center"/>
    </xf>
    <xf numFmtId="0" fontId="8" fillId="4" borderId="16" xfId="0" applyFont="1" applyFill="1" applyBorder="1" applyAlignment="1" applyProtection="1">
      <alignment vertical="center"/>
    </xf>
    <xf numFmtId="167" fontId="9" fillId="8" borderId="45" xfId="2" applyNumberFormat="1" applyFont="1" applyFill="1" applyBorder="1" applyAlignment="1" applyProtection="1">
      <alignment vertical="center"/>
      <protection locked="0"/>
    </xf>
    <xf numFmtId="166" fontId="9" fillId="8" borderId="45" xfId="2" applyNumberFormat="1" applyFont="1" applyFill="1" applyBorder="1" applyAlignment="1" applyProtection="1">
      <alignment vertical="center"/>
      <protection locked="0"/>
    </xf>
    <xf numFmtId="168" fontId="9" fillId="8" borderId="45" xfId="2" applyNumberFormat="1" applyFont="1" applyFill="1" applyBorder="1" applyAlignment="1" applyProtection="1">
      <alignment vertical="center"/>
      <protection locked="0"/>
    </xf>
    <xf numFmtId="43" fontId="9" fillId="8" borderId="45" xfId="1" applyNumberFormat="1" applyFont="1" applyFill="1" applyBorder="1" applyAlignment="1" applyProtection="1">
      <alignment horizontal="center" vertical="center"/>
      <protection locked="0"/>
    </xf>
    <xf numFmtId="43" fontId="8" fillId="0" borderId="8" xfId="1" applyNumberFormat="1" applyFont="1" applyFill="1" applyBorder="1" applyAlignment="1" applyProtection="1">
      <alignment horizontal="center" vertical="center"/>
    </xf>
    <xf numFmtId="43" fontId="8" fillId="2" borderId="4" xfId="1" applyNumberFormat="1" applyFont="1" applyFill="1" applyBorder="1" applyAlignment="1" applyProtection="1">
      <alignment horizontal="center" vertical="center"/>
    </xf>
    <xf numFmtId="43" fontId="8" fillId="6" borderId="41" xfId="1" applyNumberFormat="1" applyFont="1" applyFill="1" applyBorder="1" applyAlignment="1" applyProtection="1">
      <alignment horizontal="right" vertical="center"/>
    </xf>
    <xf numFmtId="165" fontId="9" fillId="9" borderId="52" xfId="2" applyNumberFormat="1" applyFont="1" applyFill="1" applyBorder="1" applyAlignment="1" applyProtection="1">
      <alignment vertical="center"/>
    </xf>
    <xf numFmtId="43" fontId="9" fillId="8" borderId="52" xfId="1" applyNumberFormat="1" applyFont="1" applyFill="1" applyBorder="1" applyAlignment="1" applyProtection="1">
      <alignment horizontal="center" vertical="center"/>
      <protection locked="0"/>
    </xf>
    <xf numFmtId="167" fontId="9" fillId="9" borderId="52" xfId="2" applyNumberFormat="1" applyFont="1" applyFill="1" applyBorder="1" applyAlignment="1" applyProtection="1">
      <alignment vertical="center"/>
    </xf>
    <xf numFmtId="0" fontId="9" fillId="6" borderId="0" xfId="0" applyFont="1" applyFill="1" applyBorder="1" applyAlignment="1" applyProtection="1">
      <alignment horizontal="right" vertical="center" indent="2"/>
    </xf>
    <xf numFmtId="165" fontId="9" fillId="6" borderId="29" xfId="2" applyNumberFormat="1" applyFont="1" applyFill="1" applyBorder="1" applyAlignment="1" applyProtection="1">
      <alignment vertical="center"/>
    </xf>
    <xf numFmtId="165" fontId="9" fillId="6" borderId="30" xfId="2" applyNumberFormat="1" applyFont="1" applyFill="1" applyBorder="1" applyAlignment="1" applyProtection="1">
      <alignment vertical="center"/>
    </xf>
    <xf numFmtId="165" fontId="9" fillId="6" borderId="31" xfId="2" applyNumberFormat="1" applyFont="1" applyFill="1" applyBorder="1" applyAlignment="1" applyProtection="1">
      <alignment vertical="center"/>
    </xf>
    <xf numFmtId="0" fontId="8" fillId="6" borderId="83" xfId="0" applyFont="1" applyFill="1" applyBorder="1" applyAlignment="1" applyProtection="1">
      <alignment horizontal="left" vertical="center"/>
    </xf>
    <xf numFmtId="0" fontId="8" fillId="0" borderId="85" xfId="0" applyFont="1" applyBorder="1" applyAlignment="1" applyProtection="1">
      <alignment vertical="center"/>
    </xf>
    <xf numFmtId="169" fontId="9" fillId="8" borderId="64" xfId="0" applyNumberFormat="1" applyFont="1" applyFill="1" applyBorder="1" applyAlignment="1" applyProtection="1">
      <alignment horizontal="center" vertical="center"/>
      <protection locked="0"/>
    </xf>
    <xf numFmtId="169" fontId="9" fillId="8" borderId="56" xfId="0" applyNumberFormat="1" applyFont="1" applyFill="1" applyBorder="1" applyAlignment="1" applyProtection="1">
      <alignment horizontal="center" vertical="center"/>
      <protection locked="0"/>
    </xf>
    <xf numFmtId="0" fontId="8" fillId="13" borderId="57" xfId="0" applyFont="1" applyFill="1" applyBorder="1" applyAlignment="1" applyProtection="1">
      <alignment horizontal="center" vertical="center"/>
    </xf>
    <xf numFmtId="0" fontId="9" fillId="0" borderId="81" xfId="0" applyFont="1" applyBorder="1" applyAlignment="1" applyProtection="1">
      <alignment vertical="center"/>
    </xf>
    <xf numFmtId="0" fontId="12" fillId="0" borderId="82" xfId="0" applyFont="1" applyBorder="1" applyAlignment="1" applyProtection="1">
      <alignment horizontal="right" vertical="center"/>
    </xf>
    <xf numFmtId="0" fontId="12" fillId="6" borderId="84" xfId="0" applyFont="1" applyFill="1" applyBorder="1" applyAlignment="1" applyProtection="1">
      <alignment horizontal="right" vertical="center"/>
    </xf>
    <xf numFmtId="0" fontId="12" fillId="0" borderId="86" xfId="0" applyFont="1" applyBorder="1" applyAlignment="1" applyProtection="1">
      <alignment horizontal="right" vertical="center"/>
    </xf>
    <xf numFmtId="0" fontId="9" fillId="6" borderId="0" xfId="0" applyFont="1" applyFill="1" applyAlignment="1" applyProtection="1">
      <alignment horizontal="right" vertical="center"/>
    </xf>
    <xf numFmtId="0" fontId="12" fillId="6" borderId="0" xfId="0" applyFont="1" applyFill="1" applyBorder="1" applyAlignment="1" applyProtection="1">
      <alignment horizontal="right"/>
    </xf>
    <xf numFmtId="0" fontId="8" fillId="0" borderId="88" xfId="0" applyFont="1" applyFill="1" applyBorder="1" applyAlignment="1" applyProtection="1">
      <alignment vertical="center"/>
    </xf>
    <xf numFmtId="0" fontId="8" fillId="0" borderId="89" xfId="0" applyFont="1" applyFill="1" applyBorder="1" applyAlignment="1" applyProtection="1">
      <alignment vertical="center"/>
    </xf>
    <xf numFmtId="9" fontId="14" fillId="0" borderId="76" xfId="0" quotePrefix="1" applyNumberFormat="1" applyFont="1" applyFill="1" applyBorder="1" applyAlignment="1" applyProtection="1">
      <alignment horizontal="center" vertical="center"/>
    </xf>
    <xf numFmtId="0" fontId="8" fillId="6" borderId="0" xfId="0" applyFont="1" applyFill="1" applyBorder="1" applyAlignment="1" applyProtection="1">
      <alignment horizontal="left" vertical="center"/>
      <protection locked="0"/>
    </xf>
    <xf numFmtId="0" fontId="8"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left" vertical="center" indent="3"/>
      <protection locked="0"/>
    </xf>
    <xf numFmtId="0" fontId="9" fillId="6" borderId="0" xfId="0" applyFont="1" applyFill="1" applyBorder="1" applyAlignment="1" applyProtection="1">
      <alignment horizontal="left" indent="3"/>
      <protection locked="0"/>
    </xf>
    <xf numFmtId="43" fontId="8" fillId="2" borderId="4" xfId="1" applyNumberFormat="1" applyFont="1" applyFill="1" applyBorder="1" applyAlignment="1" applyProtection="1">
      <alignment horizontal="center" vertical="center"/>
      <protection locked="0"/>
    </xf>
    <xf numFmtId="165" fontId="9" fillId="9" borderId="108" xfId="2" applyNumberFormat="1" applyFont="1" applyFill="1" applyBorder="1" applyAlignment="1" applyProtection="1">
      <alignment vertical="center"/>
    </xf>
    <xf numFmtId="165" fontId="9" fillId="9" borderId="110" xfId="2" applyNumberFormat="1" applyFont="1" applyFill="1" applyBorder="1" applyAlignment="1" applyProtection="1">
      <alignment vertical="center"/>
    </xf>
    <xf numFmtId="165" fontId="9" fillId="5" borderId="111" xfId="2" applyNumberFormat="1" applyFont="1" applyFill="1" applyBorder="1" applyAlignment="1" applyProtection="1">
      <alignment vertical="center"/>
    </xf>
    <xf numFmtId="165" fontId="9" fillId="5" borderId="109" xfId="2" applyNumberFormat="1" applyFont="1" applyFill="1" applyBorder="1" applyAlignment="1" applyProtection="1">
      <alignment vertical="center"/>
    </xf>
    <xf numFmtId="164" fontId="12" fillId="9" borderId="109" xfId="2" applyFont="1" applyFill="1" applyBorder="1" applyAlignment="1" applyProtection="1">
      <alignment vertical="center"/>
    </xf>
    <xf numFmtId="164" fontId="12" fillId="6" borderId="0" xfId="2" applyFont="1" applyFill="1" applyBorder="1" applyAlignment="1" applyProtection="1">
      <alignment vertical="center"/>
    </xf>
    <xf numFmtId="164" fontId="12" fillId="6" borderId="0" xfId="2" applyFont="1" applyFill="1" applyAlignment="1" applyProtection="1">
      <alignment vertical="center"/>
    </xf>
    <xf numFmtId="0" fontId="8" fillId="6" borderId="0" xfId="0" applyFont="1" applyFill="1" applyBorder="1" applyAlignment="1" applyProtection="1">
      <alignment horizontal="right" vertical="center"/>
    </xf>
    <xf numFmtId="43" fontId="8" fillId="0" borderId="24" xfId="1" applyNumberFormat="1" applyFont="1" applyFill="1" applyBorder="1" applyAlignment="1" applyProtection="1">
      <alignment horizontal="center" vertical="center" wrapText="1"/>
    </xf>
    <xf numFmtId="171" fontId="9" fillId="9" borderId="52" xfId="2" applyNumberFormat="1" applyFont="1" applyFill="1" applyBorder="1" applyAlignment="1" applyProtection="1">
      <alignment vertical="center"/>
    </xf>
    <xf numFmtId="0" fontId="16" fillId="15" borderId="23" xfId="0" applyFont="1" applyFill="1" applyBorder="1" applyAlignment="1" applyProtection="1">
      <alignment vertical="center" wrapText="1"/>
    </xf>
    <xf numFmtId="0" fontId="9" fillId="6" borderId="0" xfId="0" applyFont="1" applyFill="1" applyBorder="1" applyAlignment="1" applyProtection="1">
      <alignment vertical="center"/>
    </xf>
    <xf numFmtId="0" fontId="8" fillId="6" borderId="0" xfId="0" applyFont="1" applyFill="1" applyBorder="1" applyAlignment="1" applyProtection="1">
      <alignment vertical="center"/>
    </xf>
    <xf numFmtId="0" fontId="8" fillId="6" borderId="7" xfId="0" applyFont="1" applyFill="1" applyBorder="1" applyAlignment="1" applyProtection="1">
      <alignment vertical="center"/>
    </xf>
    <xf numFmtId="0" fontId="8" fillId="6" borderId="18" xfId="0" applyFont="1" applyFill="1" applyBorder="1" applyAlignment="1" applyProtection="1">
      <alignment vertical="center"/>
    </xf>
    <xf numFmtId="0" fontId="9" fillId="6" borderId="0" xfId="0" applyFont="1" applyFill="1" applyBorder="1" applyAlignment="1" applyProtection="1">
      <alignment horizontal="left" vertical="center"/>
    </xf>
    <xf numFmtId="0" fontId="9" fillId="6" borderId="0" xfId="0" applyFont="1" applyFill="1" applyAlignment="1" applyProtection="1">
      <alignment horizontal="center" vertical="center" textRotation="90"/>
    </xf>
    <xf numFmtId="0" fontId="8" fillId="3" borderId="0" xfId="0" applyFont="1" applyFill="1" applyAlignment="1" applyProtection="1">
      <alignment horizontal="left" vertical="center"/>
    </xf>
    <xf numFmtId="0" fontId="8" fillId="3" borderId="0" xfId="0" applyFont="1" applyFill="1" applyAlignment="1" applyProtection="1">
      <alignment vertical="center"/>
    </xf>
    <xf numFmtId="0" fontId="14" fillId="4" borderId="17" xfId="0" quotePrefix="1" applyFont="1" applyFill="1" applyBorder="1" applyAlignment="1" applyProtection="1">
      <alignment horizontal="right" vertical="center"/>
    </xf>
    <xf numFmtId="0" fontId="12" fillId="6" borderId="0" xfId="0" quotePrefix="1" applyFont="1" applyFill="1" applyAlignment="1" applyProtection="1">
      <alignment horizontal="left" vertical="center" indent="1"/>
    </xf>
    <xf numFmtId="165" fontId="8" fillId="0" borderId="0" xfId="2" applyNumberFormat="1" applyFont="1" applyFill="1" applyBorder="1" applyAlignment="1" applyProtection="1">
      <alignment horizontal="center" vertical="center"/>
    </xf>
    <xf numFmtId="165" fontId="8" fillId="0" borderId="36" xfId="2" applyNumberFormat="1" applyFont="1" applyFill="1" applyBorder="1" applyAlignment="1" applyProtection="1">
      <alignment horizontal="center" vertical="center"/>
    </xf>
    <xf numFmtId="0" fontId="12" fillId="6" borderId="0" xfId="0" applyFont="1" applyFill="1" applyAlignment="1" applyProtection="1">
      <alignment horizontal="center" vertical="center" textRotation="90"/>
    </xf>
    <xf numFmtId="0" fontId="14" fillId="0" borderId="76" xfId="0" quotePrefix="1" applyFont="1" applyFill="1" applyBorder="1" applyAlignment="1" applyProtection="1">
      <alignment horizontal="right" vertical="center"/>
    </xf>
    <xf numFmtId="0" fontId="19" fillId="6" borderId="0" xfId="0" applyFont="1" applyFill="1" applyProtection="1"/>
    <xf numFmtId="0" fontId="19" fillId="2" borderId="0" xfId="0" applyFont="1" applyFill="1" applyBorder="1" applyAlignment="1" applyProtection="1">
      <alignment horizontal="center" vertical="center"/>
    </xf>
    <xf numFmtId="0" fontId="20" fillId="6" borderId="0" xfId="0" applyFont="1" applyFill="1" applyBorder="1" applyProtection="1"/>
    <xf numFmtId="0" fontId="19" fillId="2" borderId="0" xfId="0" applyFont="1" applyFill="1" applyBorder="1" applyAlignment="1" applyProtection="1">
      <alignment horizontal="left" vertical="center"/>
    </xf>
    <xf numFmtId="0" fontId="20" fillId="2" borderId="0" xfId="0" applyFont="1" applyFill="1" applyProtection="1"/>
    <xf numFmtId="0" fontId="20" fillId="6" borderId="0" xfId="0" applyFont="1" applyFill="1" applyProtection="1"/>
    <xf numFmtId="0" fontId="20" fillId="8" borderId="42" xfId="0" applyFont="1" applyFill="1" applyBorder="1" applyAlignment="1" applyProtection="1">
      <alignment horizontal="left"/>
      <protection locked="0"/>
    </xf>
    <xf numFmtId="0" fontId="20" fillId="8" borderId="43" xfId="0" applyFont="1" applyFill="1" applyBorder="1" applyAlignment="1" applyProtection="1">
      <alignment horizontal="center" vertical="center"/>
      <protection locked="0"/>
    </xf>
    <xf numFmtId="0" fontId="20" fillId="8" borderId="43" xfId="0" applyFont="1" applyFill="1" applyBorder="1" applyAlignment="1" applyProtection="1">
      <alignment horizontal="left" vertical="center"/>
      <protection locked="0"/>
    </xf>
    <xf numFmtId="169" fontId="20" fillId="8" borderId="43" xfId="0" applyNumberFormat="1" applyFont="1" applyFill="1" applyBorder="1" applyAlignment="1" applyProtection="1">
      <alignment horizontal="center" vertical="center"/>
      <protection locked="0"/>
    </xf>
    <xf numFmtId="170" fontId="20" fillId="9" borderId="43" xfId="2" applyNumberFormat="1" applyFont="1" applyFill="1" applyBorder="1" applyAlignment="1" applyProtection="1">
      <alignment horizontal="center" vertical="center"/>
    </xf>
    <xf numFmtId="165" fontId="20" fillId="8" borderId="43" xfId="2" applyNumberFormat="1" applyFont="1" applyFill="1" applyBorder="1" applyAlignment="1" applyProtection="1">
      <alignment horizontal="right" vertical="center"/>
      <protection locked="0"/>
    </xf>
    <xf numFmtId="165" fontId="20" fillId="9" borderId="43" xfId="2" applyNumberFormat="1" applyFont="1" applyFill="1" applyBorder="1" applyAlignment="1" applyProtection="1">
      <alignment horizontal="right" vertical="center"/>
    </xf>
    <xf numFmtId="165" fontId="20" fillId="8" borderId="48" xfId="2" applyNumberFormat="1" applyFont="1" applyFill="1" applyBorder="1" applyAlignment="1" applyProtection="1">
      <alignment horizontal="left" vertical="center"/>
      <protection locked="0"/>
    </xf>
    <xf numFmtId="9" fontId="20" fillId="8" borderId="51" xfId="3" applyFont="1" applyFill="1" applyBorder="1" applyAlignment="1" applyProtection="1">
      <alignment horizontal="center" vertical="center"/>
      <protection locked="0"/>
    </xf>
    <xf numFmtId="9" fontId="20" fillId="8" borderId="43" xfId="3" applyFont="1" applyFill="1" applyBorder="1" applyAlignment="1" applyProtection="1">
      <alignment horizontal="center" vertical="center"/>
      <protection locked="0"/>
    </xf>
    <xf numFmtId="9" fontId="20" fillId="9" borderId="55" xfId="3" applyFont="1" applyFill="1" applyBorder="1" applyAlignment="1" applyProtection="1">
      <alignment horizontal="center" vertical="center"/>
    </xf>
    <xf numFmtId="0" fontId="20" fillId="8" borderId="44" xfId="0" applyFont="1" applyFill="1" applyBorder="1" applyAlignment="1" applyProtection="1">
      <alignment horizontal="left"/>
      <protection locked="0"/>
    </xf>
    <xf numFmtId="0" fontId="20" fillId="8" borderId="45" xfId="0" applyFont="1" applyFill="1" applyBorder="1" applyAlignment="1" applyProtection="1">
      <alignment horizontal="center" vertical="center"/>
      <protection locked="0"/>
    </xf>
    <xf numFmtId="0" fontId="20" fillId="8" borderId="45" xfId="0" applyFont="1" applyFill="1" applyBorder="1" applyAlignment="1" applyProtection="1">
      <alignment horizontal="left" vertical="center"/>
      <protection locked="0"/>
    </xf>
    <xf numFmtId="169" fontId="20" fillId="8" borderId="45" xfId="0" applyNumberFormat="1" applyFont="1" applyFill="1" applyBorder="1" applyAlignment="1" applyProtection="1">
      <alignment horizontal="center" vertical="center"/>
      <protection locked="0"/>
    </xf>
    <xf numFmtId="170" fontId="20" fillId="9" borderId="45" xfId="2" applyNumberFormat="1" applyFont="1" applyFill="1" applyBorder="1" applyAlignment="1" applyProtection="1">
      <alignment horizontal="center" vertical="center"/>
    </xf>
    <xf numFmtId="165" fontId="20" fillId="8" borderId="45" xfId="2" applyNumberFormat="1" applyFont="1" applyFill="1" applyBorder="1" applyAlignment="1" applyProtection="1">
      <alignment horizontal="right" vertical="center"/>
      <protection locked="0"/>
    </xf>
    <xf numFmtId="165" fontId="20" fillId="9" borderId="45" xfId="2" applyNumberFormat="1" applyFont="1" applyFill="1" applyBorder="1" applyAlignment="1" applyProtection="1">
      <alignment horizontal="right" vertical="center"/>
    </xf>
    <xf numFmtId="165" fontId="20" fillId="8" borderId="49" xfId="2" applyNumberFormat="1" applyFont="1" applyFill="1" applyBorder="1" applyAlignment="1" applyProtection="1">
      <alignment horizontal="left" vertical="center"/>
      <protection locked="0"/>
    </xf>
    <xf numFmtId="9" fontId="20" fillId="8" borderId="52" xfId="3" applyFont="1" applyFill="1" applyBorder="1" applyAlignment="1" applyProtection="1">
      <alignment horizontal="center" vertical="center"/>
      <protection locked="0"/>
    </xf>
    <xf numFmtId="9" fontId="20" fillId="8" borderId="45" xfId="3" applyFont="1" applyFill="1" applyBorder="1" applyAlignment="1" applyProtection="1">
      <alignment horizontal="center" vertical="center"/>
      <protection locked="0"/>
    </xf>
    <xf numFmtId="9" fontId="20" fillId="9" borderId="56" xfId="3" applyFont="1" applyFill="1" applyBorder="1" applyAlignment="1" applyProtection="1">
      <alignment horizontal="center" vertical="center"/>
    </xf>
    <xf numFmtId="0" fontId="20" fillId="8" borderId="46" xfId="0" applyFont="1" applyFill="1" applyBorder="1" applyAlignment="1" applyProtection="1">
      <alignment horizontal="left"/>
      <protection locked="0"/>
    </xf>
    <xf numFmtId="0" fontId="20" fillId="8" borderId="47" xfId="0" applyFont="1" applyFill="1" applyBorder="1" applyAlignment="1" applyProtection="1">
      <alignment horizontal="center" vertical="center"/>
      <protection locked="0"/>
    </xf>
    <xf numFmtId="0" fontId="20" fillId="8" borderId="47" xfId="0" applyFont="1" applyFill="1" applyBorder="1" applyAlignment="1" applyProtection="1">
      <alignment horizontal="left" vertical="center"/>
      <protection locked="0"/>
    </xf>
    <xf numFmtId="169" fontId="20" fillId="8" borderId="47" xfId="0" applyNumberFormat="1" applyFont="1" applyFill="1" applyBorder="1" applyAlignment="1" applyProtection="1">
      <alignment horizontal="center" vertical="center"/>
      <protection locked="0"/>
    </xf>
    <xf numFmtId="170" fontId="20" fillId="9" borderId="47" xfId="2" applyNumberFormat="1" applyFont="1" applyFill="1" applyBorder="1" applyAlignment="1" applyProtection="1">
      <alignment horizontal="center" vertical="center"/>
    </xf>
    <xf numFmtId="165" fontId="20" fillId="8" borderId="47" xfId="2" applyNumberFormat="1" applyFont="1" applyFill="1" applyBorder="1" applyAlignment="1" applyProtection="1">
      <alignment horizontal="right" vertical="center"/>
      <protection locked="0"/>
    </xf>
    <xf numFmtId="165" fontId="20" fillId="9" borderId="47" xfId="2" applyNumberFormat="1" applyFont="1" applyFill="1" applyBorder="1" applyAlignment="1" applyProtection="1">
      <alignment horizontal="right" vertical="center"/>
    </xf>
    <xf numFmtId="165" fontId="20" fillId="8" borderId="50" xfId="2" applyNumberFormat="1" applyFont="1" applyFill="1" applyBorder="1" applyAlignment="1" applyProtection="1">
      <alignment horizontal="left" vertical="center"/>
      <protection locked="0"/>
    </xf>
    <xf numFmtId="9" fontId="20" fillId="8" borderId="53" xfId="3" applyFont="1" applyFill="1" applyBorder="1" applyAlignment="1" applyProtection="1">
      <alignment horizontal="center" vertical="center"/>
      <protection locked="0"/>
    </xf>
    <xf numFmtId="9" fontId="20" fillId="8" borderId="47" xfId="3" applyFont="1" applyFill="1" applyBorder="1" applyAlignment="1" applyProtection="1">
      <alignment horizontal="center" vertical="center"/>
      <protection locked="0"/>
    </xf>
    <xf numFmtId="9" fontId="20" fillId="9" borderId="57" xfId="3" applyFont="1" applyFill="1" applyBorder="1" applyAlignment="1" applyProtection="1">
      <alignment horizontal="center" vertical="center"/>
    </xf>
    <xf numFmtId="0" fontId="20" fillId="2" borderId="3" xfId="0" applyFont="1" applyFill="1" applyBorder="1" applyProtection="1"/>
    <xf numFmtId="0" fontId="20" fillId="9" borderId="1" xfId="0" applyFont="1" applyFill="1" applyBorder="1" applyAlignment="1" applyProtection="1">
      <alignment vertical="center"/>
    </xf>
    <xf numFmtId="0" fontId="20" fillId="2" borderId="13" xfId="0" applyFont="1" applyFill="1" applyBorder="1" applyAlignment="1" applyProtection="1">
      <alignment vertical="center"/>
    </xf>
    <xf numFmtId="165" fontId="20" fillId="2" borderId="1" xfId="2" applyNumberFormat="1" applyFont="1" applyFill="1" applyBorder="1" applyAlignment="1" applyProtection="1">
      <alignment vertical="center"/>
    </xf>
    <xf numFmtId="165" fontId="20" fillId="9" borderId="16" xfId="2" applyNumberFormat="1" applyFont="1" applyFill="1" applyBorder="1" applyAlignment="1" applyProtection="1">
      <alignment vertical="center"/>
    </xf>
    <xf numFmtId="165" fontId="20" fillId="2" borderId="17" xfId="2" applyNumberFormat="1" applyFont="1" applyFill="1" applyBorder="1" applyAlignment="1" applyProtection="1">
      <alignment vertical="center"/>
    </xf>
    <xf numFmtId="0" fontId="20" fillId="2" borderId="0" xfId="0" applyFont="1" applyFill="1" applyBorder="1" applyAlignment="1" applyProtection="1">
      <alignment vertical="center"/>
    </xf>
    <xf numFmtId="0" fontId="21" fillId="6" borderId="0" xfId="0" applyFont="1" applyFill="1" applyProtection="1"/>
    <xf numFmtId="0" fontId="18" fillId="6" borderId="0" xfId="0" applyFont="1" applyFill="1" applyProtection="1"/>
    <xf numFmtId="0" fontId="18" fillId="6" borderId="0" xfId="0" applyFont="1" applyFill="1" applyProtection="1">
      <protection locked="0"/>
    </xf>
    <xf numFmtId="43" fontId="19" fillId="2" borderId="4" xfId="1" applyNumberFormat="1" applyFont="1" applyFill="1" applyBorder="1" applyAlignment="1" applyProtection="1">
      <alignment horizontal="center" vertical="center"/>
    </xf>
    <xf numFmtId="43" fontId="19" fillId="0" borderId="0" xfId="1" applyNumberFormat="1" applyFont="1" applyFill="1" applyBorder="1" applyAlignment="1" applyProtection="1">
      <alignment horizontal="center" vertical="center"/>
    </xf>
    <xf numFmtId="43" fontId="19" fillId="2" borderId="0" xfId="1" applyNumberFormat="1" applyFont="1" applyFill="1" applyBorder="1" applyAlignment="1" applyProtection="1">
      <alignment horizontal="center" vertical="center"/>
    </xf>
    <xf numFmtId="43" fontId="19" fillId="6" borderId="0" xfId="1" applyNumberFormat="1" applyFont="1" applyFill="1" applyBorder="1" applyAlignment="1" applyProtection="1">
      <alignment horizontal="center" vertical="center"/>
    </xf>
    <xf numFmtId="0" fontId="20" fillId="6" borderId="0" xfId="0" applyFont="1" applyFill="1" applyBorder="1" applyProtection="1">
      <protection locked="0"/>
    </xf>
    <xf numFmtId="0" fontId="20" fillId="6" borderId="0" xfId="0" applyFont="1" applyFill="1" applyBorder="1" applyAlignment="1" applyProtection="1">
      <alignment vertical="center"/>
    </xf>
    <xf numFmtId="165" fontId="20" fillId="6" borderId="0" xfId="2" applyNumberFormat="1" applyFont="1" applyFill="1" applyBorder="1" applyAlignment="1" applyProtection="1">
      <alignment vertical="center"/>
    </xf>
    <xf numFmtId="165" fontId="20" fillId="6" borderId="0" xfId="2" applyNumberFormat="1" applyFont="1" applyFill="1" applyAlignment="1" applyProtection="1">
      <alignment vertical="center"/>
    </xf>
    <xf numFmtId="0" fontId="20" fillId="6" borderId="0" xfId="0" applyFont="1" applyFill="1" applyBorder="1" applyAlignment="1" applyProtection="1">
      <alignment horizontal="center"/>
    </xf>
    <xf numFmtId="0" fontId="20" fillId="6" borderId="0" xfId="0" applyFont="1" applyFill="1" applyBorder="1" applyAlignment="1" applyProtection="1">
      <alignment horizontal="center"/>
      <protection locked="0"/>
    </xf>
    <xf numFmtId="165" fontId="20" fillId="9" borderId="38" xfId="2" applyNumberFormat="1" applyFont="1" applyFill="1" applyBorder="1" applyProtection="1"/>
    <xf numFmtId="165" fontId="20" fillId="6" borderId="0" xfId="2" applyNumberFormat="1" applyFont="1" applyFill="1" applyBorder="1" applyProtection="1"/>
    <xf numFmtId="165" fontId="20" fillId="9" borderId="10" xfId="2" applyNumberFormat="1" applyFont="1" applyFill="1" applyBorder="1" applyProtection="1"/>
    <xf numFmtId="0" fontId="19" fillId="6" borderId="21" xfId="0" applyFont="1" applyFill="1" applyBorder="1" applyAlignment="1" applyProtection="1">
      <alignment vertical="center"/>
    </xf>
    <xf numFmtId="0" fontId="20" fillId="6" borderId="21" xfId="0" applyFont="1" applyFill="1" applyBorder="1" applyAlignment="1" applyProtection="1">
      <alignment vertical="center"/>
    </xf>
    <xf numFmtId="165" fontId="20" fillId="9" borderId="23" xfId="2" applyNumberFormat="1" applyFont="1" applyFill="1" applyBorder="1" applyProtection="1"/>
    <xf numFmtId="164" fontId="20" fillId="6" borderId="0" xfId="2" applyFont="1" applyFill="1" applyBorder="1" applyProtection="1"/>
    <xf numFmtId="0" fontId="23" fillId="6" borderId="0" xfId="0" applyFont="1" applyFill="1" applyBorder="1" applyProtection="1"/>
    <xf numFmtId="0" fontId="23" fillId="11" borderId="49" xfId="0" applyFont="1" applyFill="1" applyBorder="1" applyAlignment="1" applyProtection="1">
      <alignment vertical="center"/>
    </xf>
    <xf numFmtId="0" fontId="23" fillId="11" borderId="71" xfId="0" applyFont="1" applyFill="1" applyBorder="1" applyAlignment="1" applyProtection="1">
      <alignment vertical="center"/>
    </xf>
    <xf numFmtId="0" fontId="23" fillId="11" borderId="71" xfId="0" applyFont="1" applyFill="1" applyBorder="1" applyProtection="1"/>
    <xf numFmtId="164" fontId="23" fillId="11" borderId="71" xfId="2" applyFont="1" applyFill="1" applyBorder="1" applyProtection="1"/>
    <xf numFmtId="164" fontId="23" fillId="11" borderId="87" xfId="2" applyFont="1" applyFill="1" applyBorder="1" applyProtection="1"/>
    <xf numFmtId="0" fontId="23" fillId="6" borderId="0" xfId="0" applyFont="1" applyFill="1" applyBorder="1" applyAlignment="1" applyProtection="1">
      <alignment horizontal="center"/>
    </xf>
    <xf numFmtId="0" fontId="23" fillId="6" borderId="0" xfId="0" applyFont="1" applyFill="1" applyBorder="1" applyAlignment="1" applyProtection="1">
      <alignment horizontal="center"/>
      <protection locked="0"/>
    </xf>
    <xf numFmtId="0" fontId="23" fillId="6" borderId="0" xfId="0" applyFont="1" applyFill="1" applyBorder="1" applyProtection="1">
      <protection locked="0"/>
    </xf>
    <xf numFmtId="0" fontId="20" fillId="6" borderId="21" xfId="0" applyFont="1" applyFill="1" applyBorder="1" applyProtection="1"/>
    <xf numFmtId="164" fontId="20" fillId="6" borderId="21" xfId="2" applyFont="1" applyFill="1" applyBorder="1" applyProtection="1"/>
    <xf numFmtId="9" fontId="23" fillId="11" borderId="71" xfId="3" applyFont="1" applyFill="1" applyBorder="1" applyProtection="1"/>
    <xf numFmtId="9" fontId="23" fillId="11" borderId="87" xfId="3" applyFont="1" applyFill="1" applyBorder="1" applyProtection="1"/>
    <xf numFmtId="164" fontId="20" fillId="6" borderId="0" xfId="2" applyFont="1" applyFill="1" applyProtection="1"/>
    <xf numFmtId="0" fontId="20" fillId="6" borderId="0" xfId="0" applyFont="1" applyFill="1" applyProtection="1">
      <protection locked="0"/>
    </xf>
    <xf numFmtId="0" fontId="20" fillId="6" borderId="0" xfId="0" applyFont="1" applyFill="1" applyAlignment="1" applyProtection="1">
      <alignment vertical="center"/>
    </xf>
    <xf numFmtId="165" fontId="20" fillId="9" borderId="39" xfId="2" applyNumberFormat="1" applyFont="1" applyFill="1" applyBorder="1" applyProtection="1"/>
    <xf numFmtId="165" fontId="20" fillId="6" borderId="0" xfId="2" applyNumberFormat="1" applyFont="1" applyFill="1" applyProtection="1"/>
    <xf numFmtId="0" fontId="19" fillId="6" borderId="7" xfId="0" applyFont="1" applyFill="1" applyBorder="1" applyAlignment="1" applyProtection="1">
      <alignment vertical="center"/>
    </xf>
    <xf numFmtId="0" fontId="19" fillId="6" borderId="18" xfId="0" applyFont="1" applyFill="1" applyBorder="1" applyAlignment="1" applyProtection="1">
      <alignment vertical="center"/>
    </xf>
    <xf numFmtId="0" fontId="19" fillId="6" borderId="18" xfId="0" applyFont="1" applyFill="1" applyBorder="1" applyProtection="1"/>
    <xf numFmtId="165" fontId="19" fillId="9" borderId="75" xfId="2" applyNumberFormat="1" applyFont="1" applyFill="1" applyBorder="1" applyProtection="1"/>
    <xf numFmtId="165" fontId="19" fillId="6" borderId="18" xfId="2" applyNumberFormat="1" applyFont="1" applyFill="1" applyBorder="1" applyProtection="1"/>
    <xf numFmtId="165" fontId="19" fillId="9" borderId="28" xfId="2" applyNumberFormat="1" applyFont="1" applyFill="1" applyBorder="1" applyProtection="1"/>
    <xf numFmtId="0" fontId="20" fillId="6" borderId="0" xfId="0" applyFont="1" applyFill="1" applyAlignment="1" applyProtection="1">
      <alignment vertical="center"/>
      <protection locked="0"/>
    </xf>
    <xf numFmtId="0" fontId="20" fillId="6" borderId="0" xfId="0" applyFont="1" applyFill="1" applyAlignment="1" applyProtection="1">
      <alignment wrapText="1"/>
      <protection locked="0"/>
    </xf>
    <xf numFmtId="0" fontId="4" fillId="15" borderId="23" xfId="0" applyFont="1" applyFill="1" applyBorder="1" applyAlignment="1" applyProtection="1">
      <alignment vertical="center" wrapText="1"/>
    </xf>
    <xf numFmtId="0" fontId="4" fillId="6" borderId="0" xfId="5" applyFont="1" applyFill="1" applyProtection="1"/>
    <xf numFmtId="0" fontId="4" fillId="0" borderId="0" xfId="5" applyFont="1" applyAlignment="1" applyProtection="1">
      <alignment vertical="top" wrapText="1"/>
      <protection locked="0"/>
    </xf>
    <xf numFmtId="0" fontId="4" fillId="6" borderId="0" xfId="5" applyFont="1" applyFill="1" applyAlignment="1" applyProtection="1">
      <alignment horizontal="left" vertical="top" wrapText="1"/>
      <protection locked="0"/>
    </xf>
    <xf numFmtId="0" fontId="24" fillId="6" borderId="0" xfId="5" applyFont="1" applyFill="1" applyAlignment="1" applyProtection="1">
      <alignment horizontal="left" vertical="top" wrapText="1"/>
    </xf>
    <xf numFmtId="0" fontId="4" fillId="6" borderId="0" xfId="5" applyFont="1" applyFill="1" applyAlignment="1" applyProtection="1">
      <alignment horizontal="left"/>
    </xf>
    <xf numFmtId="0" fontId="4" fillId="0" borderId="0" xfId="5" applyFont="1" applyAlignment="1" applyProtection="1">
      <alignment vertical="top" wrapText="1"/>
    </xf>
    <xf numFmtId="0" fontId="16" fillId="0" borderId="23" xfId="0" applyFont="1" applyBorder="1" applyAlignment="1" applyProtection="1">
      <alignment vertical="center" wrapText="1"/>
    </xf>
    <xf numFmtId="0" fontId="4" fillId="15" borderId="15" xfId="0" applyFont="1" applyFill="1" applyBorder="1" applyAlignment="1" applyProtection="1">
      <alignment vertical="center" wrapText="1"/>
    </xf>
    <xf numFmtId="0" fontId="4" fillId="15" borderId="15" xfId="0" applyFont="1" applyFill="1" applyBorder="1" applyAlignment="1" applyProtection="1">
      <alignment vertical="center"/>
    </xf>
    <xf numFmtId="0" fontId="4" fillId="6" borderId="0" xfId="5" applyFont="1" applyFill="1" applyBorder="1" applyAlignment="1" applyProtection="1">
      <alignment horizontal="left" vertical="top" wrapText="1"/>
      <protection locked="0"/>
    </xf>
    <xf numFmtId="0" fontId="17" fillId="14" borderId="23" xfId="0" applyFont="1" applyFill="1" applyBorder="1" applyAlignment="1" applyProtection="1">
      <alignment horizontal="center" vertical="center" wrapText="1"/>
    </xf>
    <xf numFmtId="0" fontId="17" fillId="4" borderId="23" xfId="5" applyFont="1" applyFill="1" applyBorder="1" applyAlignment="1" applyProtection="1">
      <alignment horizontal="left" vertical="top" wrapText="1"/>
    </xf>
    <xf numFmtId="0" fontId="4" fillId="4" borderId="23" xfId="5" applyFont="1" applyFill="1" applyBorder="1" applyAlignment="1" applyProtection="1">
      <alignment horizontal="left" vertical="top" wrapText="1"/>
    </xf>
    <xf numFmtId="0" fontId="20" fillId="6" borderId="0" xfId="0" applyFont="1" applyFill="1" applyAlignment="1" applyProtection="1">
      <alignment horizontal="right" vertical="center"/>
    </xf>
    <xf numFmtId="0" fontId="20" fillId="2"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19" fillId="0" borderId="0" xfId="0" applyFont="1" applyFill="1" applyBorder="1" applyAlignment="1" applyProtection="1">
      <alignment horizontal="left" vertical="center"/>
    </xf>
    <xf numFmtId="0" fontId="19" fillId="6" borderId="0" xfId="0" applyFont="1" applyFill="1" applyBorder="1" applyAlignment="1" applyProtection="1">
      <alignment horizontal="left" vertical="center"/>
    </xf>
    <xf numFmtId="0" fontId="26" fillId="6" borderId="0" xfId="0" applyFont="1" applyFill="1" applyBorder="1" applyAlignment="1" applyProtection="1">
      <alignment horizontal="right"/>
    </xf>
    <xf numFmtId="0" fontId="20" fillId="0" borderId="0" xfId="0" applyFont="1" applyProtection="1">
      <protection locked="0"/>
    </xf>
    <xf numFmtId="0" fontId="23" fillId="6" borderId="0" xfId="0" applyFont="1" applyFill="1" applyProtection="1"/>
    <xf numFmtId="0" fontId="27" fillId="0" borderId="2" xfId="0" applyFont="1" applyBorder="1" applyAlignment="1" applyProtection="1">
      <alignment horizontal="left" vertical="center"/>
    </xf>
    <xf numFmtId="0" fontId="23" fillId="6" borderId="0" xfId="0" applyFont="1" applyFill="1" applyBorder="1" applyAlignment="1" applyProtection="1">
      <alignment horizontal="left" vertical="center"/>
    </xf>
    <xf numFmtId="0" fontId="27" fillId="6" borderId="0" xfId="0" applyFont="1" applyFill="1" applyBorder="1" applyAlignment="1" applyProtection="1">
      <alignment horizontal="left" vertical="center"/>
    </xf>
    <xf numFmtId="43" fontId="27" fillId="6" borderId="0" xfId="1" applyNumberFormat="1" applyFont="1" applyFill="1" applyBorder="1" applyAlignment="1" applyProtection="1">
      <alignment horizontal="right" vertical="center"/>
    </xf>
    <xf numFmtId="0" fontId="23" fillId="6" borderId="0" xfId="0" applyFont="1" applyFill="1" applyProtection="1">
      <protection locked="0"/>
    </xf>
    <xf numFmtId="0" fontId="23" fillId="0" borderId="0" xfId="0" applyFont="1" applyProtection="1">
      <protection locked="0"/>
    </xf>
    <xf numFmtId="0" fontId="23" fillId="0" borderId="81" xfId="0" applyFont="1" applyBorder="1" applyAlignment="1" applyProtection="1">
      <alignment vertical="center"/>
    </xf>
    <xf numFmtId="0" fontId="28" fillId="0" borderId="82" xfId="0" applyFont="1" applyBorder="1" applyAlignment="1" applyProtection="1">
      <alignment horizontal="right" vertical="center"/>
    </xf>
    <xf numFmtId="172" fontId="23" fillId="13" borderId="64" xfId="0" applyNumberFormat="1" applyFont="1" applyFill="1" applyBorder="1" applyAlignment="1" applyProtection="1">
      <alignment horizontal="center" vertical="center"/>
    </xf>
    <xf numFmtId="0" fontId="23" fillId="6" borderId="0" xfId="0" applyFont="1" applyFill="1" applyBorder="1" applyAlignment="1" applyProtection="1">
      <alignment vertical="center"/>
    </xf>
    <xf numFmtId="0" fontId="27" fillId="6" borderId="83" xfId="0" applyFont="1" applyFill="1" applyBorder="1" applyAlignment="1" applyProtection="1">
      <alignment horizontal="left" vertical="center"/>
    </xf>
    <xf numFmtId="0" fontId="28" fillId="6" borderId="84" xfId="0" applyFont="1" applyFill="1" applyBorder="1" applyAlignment="1" applyProtection="1">
      <alignment horizontal="right" vertical="center"/>
    </xf>
    <xf numFmtId="172" fontId="23" fillId="13" borderId="56" xfId="0" applyNumberFormat="1" applyFont="1" applyFill="1" applyBorder="1" applyAlignment="1" applyProtection="1">
      <alignment horizontal="center" vertical="center"/>
    </xf>
    <xf numFmtId="0" fontId="27" fillId="0" borderId="85" xfId="0" applyFont="1" applyBorder="1" applyAlignment="1" applyProtection="1">
      <alignment vertical="center"/>
    </xf>
    <xf numFmtId="0" fontId="28" fillId="0" borderId="86" xfId="0" applyFont="1" applyBorder="1" applyAlignment="1" applyProtection="1">
      <alignment horizontal="right" vertical="center"/>
    </xf>
    <xf numFmtId="0" fontId="27" fillId="13" borderId="57" xfId="0" applyFont="1" applyFill="1" applyBorder="1" applyAlignment="1" applyProtection="1">
      <alignment horizontal="center" vertical="center"/>
    </xf>
    <xf numFmtId="43" fontId="19" fillId="2" borderId="90" xfId="1" applyNumberFormat="1" applyFont="1" applyFill="1" applyBorder="1" applyAlignment="1" applyProtection="1">
      <alignment horizontal="right" vertical="center"/>
    </xf>
    <xf numFmtId="43" fontId="19" fillId="2" borderId="91" xfId="1" applyNumberFormat="1" applyFont="1" applyFill="1" applyBorder="1" applyAlignment="1" applyProtection="1">
      <alignment horizontal="right" vertical="center"/>
    </xf>
    <xf numFmtId="43" fontId="19" fillId="2" borderId="92" xfId="1" applyNumberFormat="1" applyFont="1" applyFill="1" applyBorder="1" applyAlignment="1" applyProtection="1">
      <alignment horizontal="right" vertical="center"/>
    </xf>
    <xf numFmtId="0" fontId="20" fillId="6" borderId="0" xfId="0" applyFont="1" applyFill="1" applyBorder="1" applyAlignment="1" applyProtection="1">
      <alignment horizontal="left" vertical="center"/>
    </xf>
    <xf numFmtId="43" fontId="29" fillId="2" borderId="34" xfId="1" applyNumberFormat="1" applyFont="1" applyFill="1" applyBorder="1" applyAlignment="1" applyProtection="1">
      <alignment horizontal="left" vertical="center"/>
    </xf>
    <xf numFmtId="43" fontId="19" fillId="2" borderId="35" xfId="1" applyNumberFormat="1" applyFont="1" applyFill="1" applyBorder="1" applyAlignment="1" applyProtection="1">
      <alignment horizontal="right" vertical="center"/>
    </xf>
    <xf numFmtId="43" fontId="19" fillId="2" borderId="107" xfId="1" applyNumberFormat="1" applyFont="1" applyFill="1" applyBorder="1" applyAlignment="1" applyProtection="1">
      <alignment horizontal="right" vertical="center"/>
    </xf>
    <xf numFmtId="43" fontId="19" fillId="2" borderId="34" xfId="1" applyNumberFormat="1" applyFont="1" applyFill="1" applyBorder="1" applyAlignment="1" applyProtection="1">
      <alignment horizontal="right" vertical="center"/>
    </xf>
    <xf numFmtId="0" fontId="20" fillId="0" borderId="93" xfId="0" applyFont="1" applyBorder="1" applyProtection="1"/>
    <xf numFmtId="0" fontId="20" fillId="0" borderId="94" xfId="0" applyFont="1" applyBorder="1" applyProtection="1"/>
    <xf numFmtId="0" fontId="20" fillId="0" borderId="95" xfId="0" applyFont="1" applyBorder="1" applyProtection="1"/>
    <xf numFmtId="43" fontId="19" fillId="6" borderId="9" xfId="1" applyNumberFormat="1" applyFont="1" applyFill="1" applyBorder="1" applyAlignment="1" applyProtection="1">
      <alignment horizontal="center" vertical="center"/>
    </xf>
    <xf numFmtId="43" fontId="19" fillId="2" borderId="0" xfId="1" applyNumberFormat="1" applyFont="1" applyFill="1" applyBorder="1" applyAlignment="1" applyProtection="1">
      <alignment horizontal="right" vertical="center"/>
    </xf>
    <xf numFmtId="43" fontId="19" fillId="0" borderId="24" xfId="1" applyNumberFormat="1" applyFont="1" applyFill="1" applyBorder="1" applyAlignment="1" applyProtection="1">
      <alignment horizontal="center" vertical="center" wrapText="1"/>
    </xf>
    <xf numFmtId="43" fontId="19" fillId="0" borderId="8" xfId="1" applyNumberFormat="1" applyFont="1" applyFill="1" applyBorder="1" applyAlignment="1" applyProtection="1">
      <alignment horizontal="center" vertical="center"/>
    </xf>
    <xf numFmtId="0" fontId="20" fillId="6" borderId="96" xfId="0" applyFont="1" applyFill="1" applyBorder="1" applyAlignment="1" applyProtection="1">
      <alignment horizontal="left" vertical="center"/>
    </xf>
    <xf numFmtId="0" fontId="20" fillId="6" borderId="36" xfId="0" applyFont="1" applyFill="1" applyBorder="1" applyAlignment="1" applyProtection="1">
      <alignment vertical="center"/>
    </xf>
    <xf numFmtId="0" fontId="28" fillId="6" borderId="37" xfId="0" applyFont="1" applyFill="1" applyBorder="1" applyAlignment="1" applyProtection="1">
      <alignment horizontal="right" vertical="center"/>
    </xf>
    <xf numFmtId="43" fontId="19" fillId="6" borderId="0" xfId="1" applyNumberFormat="1" applyFont="1" applyFill="1" applyBorder="1" applyAlignment="1" applyProtection="1">
      <alignment horizontal="right" vertical="center"/>
    </xf>
    <xf numFmtId="43" fontId="28" fillId="6" borderId="0" xfId="1" applyNumberFormat="1" applyFont="1" applyFill="1" applyBorder="1" applyAlignment="1" applyProtection="1">
      <alignment horizontal="center" vertical="center"/>
    </xf>
    <xf numFmtId="165" fontId="20" fillId="8" borderId="45" xfId="2" applyNumberFormat="1" applyFont="1" applyFill="1" applyBorder="1" applyAlignment="1" applyProtection="1">
      <alignment vertical="center"/>
      <protection locked="0"/>
    </xf>
    <xf numFmtId="165" fontId="20" fillId="9" borderId="45" xfId="2" applyNumberFormat="1" applyFont="1" applyFill="1" applyBorder="1" applyAlignment="1" applyProtection="1">
      <alignment vertical="center"/>
    </xf>
    <xf numFmtId="0" fontId="18" fillId="6" borderId="0" xfId="0" applyFont="1" applyFill="1" applyAlignment="1" applyProtection="1">
      <alignment wrapText="1"/>
    </xf>
    <xf numFmtId="0" fontId="28" fillId="6" borderId="37" xfId="0" applyFont="1" applyFill="1" applyBorder="1" applyAlignment="1" applyProtection="1">
      <alignment horizontal="right" vertical="center" wrapText="1"/>
    </xf>
    <xf numFmtId="9" fontId="28" fillId="11" borderId="45" xfId="3" applyFont="1" applyFill="1" applyBorder="1" applyAlignment="1" applyProtection="1">
      <alignment vertical="center"/>
    </xf>
    <xf numFmtId="0" fontId="30" fillId="6" borderId="0" xfId="0" applyFont="1" applyFill="1" applyProtection="1"/>
    <xf numFmtId="165" fontId="23" fillId="11" borderId="99" xfId="2" applyNumberFormat="1" applyFont="1" applyFill="1" applyBorder="1" applyAlignment="1" applyProtection="1">
      <alignment vertical="center"/>
    </xf>
    <xf numFmtId="165" fontId="23" fillId="6" borderId="0" xfId="2" applyNumberFormat="1" applyFont="1" applyFill="1" applyBorder="1" applyAlignment="1" applyProtection="1">
      <alignment vertical="center"/>
    </xf>
    <xf numFmtId="165" fontId="23" fillId="11" borderId="104" xfId="2" applyNumberFormat="1" applyFont="1" applyFill="1" applyBorder="1" applyAlignment="1" applyProtection="1">
      <alignment vertical="center"/>
    </xf>
    <xf numFmtId="165" fontId="23" fillId="6" borderId="0" xfId="2" applyNumberFormat="1" applyFont="1" applyFill="1" applyAlignment="1" applyProtection="1">
      <alignment vertical="center"/>
    </xf>
    <xf numFmtId="165" fontId="23" fillId="11" borderId="101" xfId="2" applyNumberFormat="1" applyFont="1" applyFill="1" applyBorder="1" applyAlignment="1" applyProtection="1">
      <alignment vertical="center"/>
    </xf>
    <xf numFmtId="165" fontId="23" fillId="11" borderId="105" xfId="2" applyNumberFormat="1" applyFont="1" applyFill="1" applyBorder="1" applyAlignment="1" applyProtection="1">
      <alignment vertical="center"/>
    </xf>
    <xf numFmtId="165" fontId="23" fillId="11" borderId="103" xfId="2" applyNumberFormat="1" applyFont="1" applyFill="1" applyBorder="1" applyAlignment="1" applyProtection="1">
      <alignment vertical="center"/>
    </xf>
    <xf numFmtId="165" fontId="23" fillId="11" borderId="106" xfId="2" applyNumberFormat="1" applyFont="1" applyFill="1" applyBorder="1" applyAlignment="1" applyProtection="1">
      <alignment vertical="center"/>
    </xf>
    <xf numFmtId="165" fontId="27" fillId="11" borderId="28" xfId="2" applyNumberFormat="1" applyFont="1" applyFill="1" applyBorder="1" applyAlignment="1" applyProtection="1">
      <alignment vertical="center"/>
    </xf>
    <xf numFmtId="165" fontId="27" fillId="6" borderId="0" xfId="2" applyNumberFormat="1" applyFont="1" applyFill="1" applyBorder="1" applyAlignment="1" applyProtection="1">
      <alignment vertical="center"/>
    </xf>
    <xf numFmtId="165" fontId="27" fillId="11" borderId="4" xfId="2" applyNumberFormat="1" applyFont="1" applyFill="1" applyBorder="1" applyAlignment="1" applyProtection="1">
      <alignment vertical="center"/>
    </xf>
    <xf numFmtId="165" fontId="27" fillId="6" borderId="0" xfId="2" applyNumberFormat="1" applyFont="1" applyFill="1" applyAlignment="1" applyProtection="1">
      <alignment vertical="center"/>
    </xf>
    <xf numFmtId="165" fontId="23" fillId="11" borderId="28" xfId="2" applyNumberFormat="1" applyFont="1" applyFill="1" applyBorder="1" applyAlignment="1" applyProtection="1">
      <alignment vertical="center"/>
    </xf>
    <xf numFmtId="165" fontId="23" fillId="11" borderId="4" xfId="2" applyNumberFormat="1" applyFont="1" applyFill="1" applyBorder="1" applyAlignment="1" applyProtection="1">
      <alignment vertical="center"/>
    </xf>
    <xf numFmtId="0" fontId="19" fillId="7" borderId="0" xfId="0" applyFont="1" applyFill="1" applyBorder="1" applyAlignment="1" applyProtection="1">
      <alignment horizontal="center" vertical="center"/>
    </xf>
    <xf numFmtId="0" fontId="20" fillId="6" borderId="0" xfId="0" applyFont="1" applyFill="1" applyAlignment="1" applyProtection="1">
      <alignment horizontal="center" wrapText="1"/>
    </xf>
    <xf numFmtId="0" fontId="20" fillId="7" borderId="0" xfId="0" applyFont="1" applyFill="1" applyProtection="1"/>
    <xf numFmtId="0" fontId="19" fillId="2" borderId="0" xfId="0" applyFont="1" applyFill="1" applyAlignment="1" applyProtection="1">
      <alignment horizontal="left" wrapText="1"/>
    </xf>
    <xf numFmtId="0" fontId="20" fillId="2" borderId="0" xfId="0" applyFont="1" applyFill="1" applyAlignment="1" applyProtection="1">
      <alignment horizontal="center"/>
    </xf>
    <xf numFmtId="0" fontId="20" fillId="7" borderId="0" xfId="0" applyFont="1" applyFill="1" applyBorder="1" applyProtection="1"/>
    <xf numFmtId="165" fontId="20" fillId="2" borderId="0" xfId="0" applyNumberFormat="1" applyFont="1" applyFill="1" applyAlignment="1" applyProtection="1">
      <alignment horizontal="center"/>
    </xf>
    <xf numFmtId="165" fontId="20" fillId="0" borderId="58" xfId="2" applyNumberFormat="1" applyFont="1" applyFill="1" applyBorder="1" applyAlignment="1" applyProtection="1">
      <alignment horizontal="right" wrapText="1"/>
    </xf>
    <xf numFmtId="165" fontId="20" fillId="0" borderId="59" xfId="2" applyNumberFormat="1" applyFont="1" applyFill="1" applyBorder="1" applyAlignment="1" applyProtection="1">
      <alignment horizontal="right" wrapText="1"/>
    </xf>
    <xf numFmtId="165" fontId="20" fillId="0" borderId="63" xfId="2" applyNumberFormat="1" applyFont="1" applyFill="1" applyBorder="1" applyAlignment="1" applyProtection="1">
      <alignment horizontal="right" wrapText="1"/>
    </xf>
    <xf numFmtId="165" fontId="20" fillId="0" borderId="77" xfId="2" applyNumberFormat="1" applyFont="1" applyFill="1" applyBorder="1" applyAlignment="1" applyProtection="1">
      <alignment horizontal="right" wrapText="1"/>
    </xf>
    <xf numFmtId="165" fontId="20" fillId="0" borderId="64" xfId="2" applyNumberFormat="1" applyFont="1" applyFill="1" applyBorder="1" applyAlignment="1" applyProtection="1">
      <alignment horizontal="center" wrapText="1"/>
    </xf>
    <xf numFmtId="0" fontId="20" fillId="2" borderId="0" xfId="0" applyFont="1" applyFill="1" applyBorder="1" applyProtection="1"/>
    <xf numFmtId="165" fontId="20" fillId="0" borderId="52" xfId="2" applyNumberFormat="1" applyFont="1" applyFill="1" applyBorder="1" applyAlignment="1" applyProtection="1">
      <alignment horizontal="right" wrapText="1"/>
    </xf>
    <xf numFmtId="165" fontId="20" fillId="0" borderId="45" xfId="2" applyNumberFormat="1" applyFont="1" applyFill="1" applyBorder="1" applyAlignment="1" applyProtection="1">
      <alignment horizontal="right" wrapText="1"/>
    </xf>
    <xf numFmtId="165" fontId="20" fillId="0" borderId="49" xfId="2" applyNumberFormat="1" applyFont="1" applyFill="1" applyBorder="1" applyAlignment="1" applyProtection="1">
      <alignment horizontal="right" wrapText="1"/>
    </xf>
    <xf numFmtId="165" fontId="20" fillId="0" borderId="71" xfId="2" applyNumberFormat="1" applyFont="1" applyFill="1" applyBorder="1" applyAlignment="1" applyProtection="1">
      <alignment horizontal="right" wrapText="1"/>
    </xf>
    <xf numFmtId="165" fontId="20" fillId="0" borderId="56" xfId="2" applyNumberFormat="1" applyFont="1" applyFill="1" applyBorder="1" applyAlignment="1" applyProtection="1">
      <alignment horizontal="center" wrapText="1"/>
    </xf>
    <xf numFmtId="165" fontId="20" fillId="0" borderId="53" xfId="2" applyNumberFormat="1" applyFont="1" applyFill="1" applyBorder="1" applyAlignment="1" applyProtection="1">
      <alignment horizontal="right" wrapText="1"/>
    </xf>
    <xf numFmtId="165" fontId="20" fillId="0" borderId="47" xfId="2" applyNumberFormat="1" applyFont="1" applyFill="1" applyBorder="1" applyAlignment="1" applyProtection="1">
      <alignment horizontal="right" wrapText="1"/>
    </xf>
    <xf numFmtId="165" fontId="20" fillId="0" borderId="50" xfId="2" applyNumberFormat="1" applyFont="1" applyFill="1" applyBorder="1" applyAlignment="1" applyProtection="1">
      <alignment horizontal="right" wrapText="1"/>
    </xf>
    <xf numFmtId="165" fontId="20" fillId="0" borderId="78" xfId="2" applyNumberFormat="1" applyFont="1" applyFill="1" applyBorder="1" applyAlignment="1" applyProtection="1">
      <alignment horizontal="right" wrapText="1"/>
    </xf>
    <xf numFmtId="165" fontId="20" fillId="0" borderId="57" xfId="2" applyNumberFormat="1" applyFont="1" applyFill="1" applyBorder="1" applyAlignment="1" applyProtection="1">
      <alignment horizontal="center" wrapText="1"/>
    </xf>
    <xf numFmtId="0" fontId="19" fillId="2" borderId="0" xfId="0" applyFont="1" applyFill="1" applyBorder="1" applyAlignment="1" applyProtection="1">
      <alignment horizontal="center"/>
    </xf>
    <xf numFmtId="165" fontId="19" fillId="9" borderId="15" xfId="2" applyNumberFormat="1" applyFont="1" applyFill="1" applyBorder="1" applyProtection="1"/>
    <xf numFmtId="165" fontId="19" fillId="9" borderId="16" xfId="2" applyNumberFormat="1" applyFont="1" applyFill="1" applyBorder="1" applyProtection="1"/>
    <xf numFmtId="165" fontId="19" fillId="9" borderId="23" xfId="2" applyNumberFormat="1" applyFont="1" applyFill="1" applyBorder="1" applyProtection="1"/>
    <xf numFmtId="0" fontId="20" fillId="2" borderId="0" xfId="0" applyFont="1" applyFill="1" applyProtection="1">
      <protection locked="0"/>
    </xf>
    <xf numFmtId="0" fontId="20" fillId="2" borderId="0" xfId="0" applyFont="1" applyFill="1" applyAlignment="1" applyProtection="1">
      <alignment vertical="center"/>
      <protection locked="0"/>
    </xf>
    <xf numFmtId="165" fontId="19" fillId="2" borderId="0" xfId="2" applyNumberFormat="1" applyFont="1" applyFill="1" applyAlignment="1" applyProtection="1">
      <alignment vertical="center"/>
      <protection locked="0"/>
    </xf>
    <xf numFmtId="0" fontId="19" fillId="2" borderId="0" xfId="0" applyFont="1" applyFill="1" applyAlignment="1" applyProtection="1">
      <alignment vertical="center"/>
      <protection locked="0"/>
    </xf>
    <xf numFmtId="0" fontId="20" fillId="6" borderId="0" xfId="0" applyFont="1" applyFill="1" applyAlignment="1" applyProtection="1">
      <alignment horizontal="center"/>
    </xf>
    <xf numFmtId="165" fontId="20" fillId="6" borderId="0" xfId="2" applyNumberFormat="1" applyFont="1" applyFill="1" applyAlignment="1" applyProtection="1">
      <alignment horizontal="center" wrapText="1"/>
    </xf>
    <xf numFmtId="0" fontId="19" fillId="2" borderId="0" xfId="0" quotePrefix="1" applyFont="1" applyFill="1" applyAlignment="1" applyProtection="1">
      <alignment vertical="center"/>
      <protection locked="0"/>
    </xf>
    <xf numFmtId="0" fontId="19" fillId="2" borderId="0" xfId="0" applyFont="1" applyFill="1" applyBorder="1" applyAlignment="1" applyProtection="1">
      <protection locked="0"/>
    </xf>
    <xf numFmtId="0" fontId="19" fillId="9" borderId="67" xfId="0" applyFont="1" applyFill="1" applyBorder="1" applyAlignment="1" applyProtection="1">
      <alignment horizontal="center" wrapText="1"/>
    </xf>
    <xf numFmtId="0" fontId="20" fillId="2" borderId="0" xfId="0" applyFont="1" applyFill="1" applyAlignment="1" applyProtection="1">
      <alignment horizontal="center"/>
      <protection locked="0"/>
    </xf>
    <xf numFmtId="165" fontId="20" fillId="6" borderId="0" xfId="2" applyNumberFormat="1" applyFont="1" applyFill="1" applyProtection="1">
      <protection locked="0"/>
    </xf>
    <xf numFmtId="165" fontId="20" fillId="6" borderId="0" xfId="2" applyNumberFormat="1" applyFont="1" applyFill="1" applyAlignment="1" applyProtection="1">
      <alignment horizontal="center" wrapText="1"/>
      <protection locked="0"/>
    </xf>
    <xf numFmtId="0" fontId="20" fillId="0" borderId="0" xfId="0" applyFont="1" applyProtection="1"/>
    <xf numFmtId="0" fontId="21" fillId="4" borderId="0" xfId="0" applyFont="1" applyFill="1" applyProtection="1"/>
    <xf numFmtId="0" fontId="20" fillId="6" borderId="0" xfId="0" applyFont="1" applyFill="1" applyAlignment="1" applyProtection="1">
      <alignment horizontal="center"/>
      <protection locked="0"/>
    </xf>
    <xf numFmtId="0" fontId="20" fillId="6" borderId="0" xfId="0" applyFont="1" applyFill="1" applyAlignment="1" applyProtection="1">
      <alignment horizontal="center" wrapText="1"/>
      <protection locked="0"/>
    </xf>
    <xf numFmtId="0" fontId="20" fillId="7" borderId="0" xfId="0" applyFont="1" applyFill="1" applyProtection="1">
      <protection locked="0"/>
    </xf>
    <xf numFmtId="0" fontId="20" fillId="0" borderId="0" xfId="0" applyFont="1" applyAlignment="1" applyProtection="1">
      <alignment horizontal="center"/>
      <protection locked="0"/>
    </xf>
    <xf numFmtId="0" fontId="31" fillId="0" borderId="0" xfId="0" quotePrefix="1" applyFont="1" applyAlignment="1">
      <alignment vertical="center"/>
    </xf>
    <xf numFmtId="0" fontId="3" fillId="4" borderId="23" xfId="5" applyFont="1" applyFill="1" applyBorder="1" applyAlignment="1" applyProtection="1">
      <alignment horizontal="left" vertical="top" wrapText="1"/>
    </xf>
    <xf numFmtId="0" fontId="2" fillId="4" borderId="23" xfId="5" applyFont="1" applyFill="1" applyBorder="1" applyAlignment="1" applyProtection="1">
      <alignment horizontal="left" vertical="top" wrapText="1"/>
    </xf>
    <xf numFmtId="0" fontId="33" fillId="11" borderId="0" xfId="0" applyFont="1" applyFill="1" applyProtection="1"/>
    <xf numFmtId="0" fontId="5" fillId="0" borderId="0" xfId="0" applyFont="1" applyProtection="1"/>
    <xf numFmtId="0" fontId="5" fillId="6" borderId="0" xfId="0" applyFont="1" applyFill="1" applyProtection="1"/>
    <xf numFmtId="0" fontId="9" fillId="9" borderId="65" xfId="0" applyFont="1" applyFill="1" applyBorder="1" applyAlignment="1" applyProtection="1">
      <alignment horizontal="left" wrapText="1"/>
    </xf>
    <xf numFmtId="0" fontId="9" fillId="9" borderId="66" xfId="0" applyFont="1" applyFill="1" applyBorder="1" applyAlignment="1" applyProtection="1">
      <alignment horizontal="left" wrapText="1"/>
    </xf>
    <xf numFmtId="0" fontId="6" fillId="11" borderId="71" xfId="0" applyFont="1" applyFill="1" applyBorder="1" applyAlignment="1" applyProtection="1">
      <alignment vertical="center"/>
    </xf>
    <xf numFmtId="0" fontId="20" fillId="2" borderId="16" xfId="0" applyFont="1" applyFill="1" applyBorder="1" applyAlignment="1" applyProtection="1">
      <alignment vertical="center"/>
    </xf>
    <xf numFmtId="9" fontId="20" fillId="8" borderId="126" xfId="3" applyFont="1" applyFill="1" applyBorder="1" applyAlignment="1" applyProtection="1">
      <alignment horizontal="center" vertical="center"/>
      <protection locked="0"/>
    </xf>
    <xf numFmtId="9" fontId="20" fillId="8" borderId="71" xfId="3" applyFont="1" applyFill="1" applyBorder="1" applyAlignment="1" applyProtection="1">
      <alignment horizontal="center" vertical="center"/>
      <protection locked="0"/>
    </xf>
    <xf numFmtId="9" fontId="20" fillId="8" borderId="78" xfId="3" applyFont="1" applyFill="1" applyBorder="1" applyAlignment="1" applyProtection="1">
      <alignment horizontal="center" vertical="center"/>
      <protection locked="0"/>
    </xf>
    <xf numFmtId="9" fontId="20" fillId="8" borderId="48" xfId="3" applyFont="1" applyFill="1" applyBorder="1" applyAlignment="1" applyProtection="1">
      <alignment horizontal="center" vertical="center"/>
      <protection locked="0"/>
    </xf>
    <xf numFmtId="9" fontId="20" fillId="8" borderId="49" xfId="3" applyFont="1" applyFill="1" applyBorder="1" applyAlignment="1" applyProtection="1">
      <alignment horizontal="center" vertical="center"/>
      <protection locked="0"/>
    </xf>
    <xf numFmtId="9" fontId="20" fillId="8" borderId="50" xfId="3" applyFont="1" applyFill="1" applyBorder="1" applyAlignment="1" applyProtection="1">
      <alignment horizontal="center" vertical="center"/>
      <protection locked="0"/>
    </xf>
    <xf numFmtId="0" fontId="19" fillId="16" borderId="79" xfId="0" applyFont="1" applyFill="1" applyBorder="1" applyAlignment="1" applyProtection="1">
      <alignment horizontal="center"/>
    </xf>
    <xf numFmtId="9" fontId="20" fillId="16" borderId="55" xfId="3" applyFont="1" applyFill="1" applyBorder="1" applyAlignment="1" applyProtection="1">
      <alignment horizontal="center" vertical="center"/>
    </xf>
    <xf numFmtId="9" fontId="20" fillId="16" borderId="56" xfId="3" applyFont="1" applyFill="1" applyBorder="1" applyAlignment="1" applyProtection="1">
      <alignment horizontal="center" vertical="center"/>
    </xf>
    <xf numFmtId="9" fontId="20" fillId="16" borderId="57" xfId="3" applyFont="1" applyFill="1" applyBorder="1" applyAlignment="1" applyProtection="1">
      <alignment horizontal="center" vertical="center"/>
    </xf>
    <xf numFmtId="0" fontId="20" fillId="2" borderId="5" xfId="0" applyFont="1" applyFill="1" applyBorder="1" applyAlignment="1" applyProtection="1">
      <alignment horizontal="center" vertical="center"/>
    </xf>
    <xf numFmtId="0" fontId="20" fillId="2" borderId="5" xfId="0" applyFont="1" applyFill="1" applyBorder="1" applyAlignment="1" applyProtection="1">
      <alignment horizontal="center" vertical="center" wrapText="1"/>
    </xf>
    <xf numFmtId="0" fontId="20" fillId="2" borderId="14" xfId="0" applyFont="1" applyFill="1" applyBorder="1" applyAlignment="1" applyProtection="1">
      <alignment horizontal="center" vertical="center"/>
    </xf>
    <xf numFmtId="0" fontId="20" fillId="2" borderId="14"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xf>
    <xf numFmtId="0" fontId="19" fillId="2" borderId="6" xfId="0" applyFont="1" applyFill="1" applyBorder="1" applyAlignment="1" applyProtection="1">
      <alignment horizontal="center" vertical="center"/>
    </xf>
    <xf numFmtId="0" fontId="20" fillId="2" borderId="40" xfId="0" applyFont="1" applyFill="1" applyBorder="1" applyAlignment="1" applyProtection="1">
      <alignment horizontal="center" vertical="center"/>
    </xf>
    <xf numFmtId="0" fontId="20" fillId="2" borderId="127" xfId="0" applyFont="1" applyFill="1" applyBorder="1" applyAlignment="1" applyProtection="1">
      <alignment horizontal="center" vertical="center"/>
    </xf>
    <xf numFmtId="0" fontId="20" fillId="16" borderId="40" xfId="0" applyFont="1" applyFill="1" applyBorder="1" applyAlignment="1" applyProtection="1">
      <alignment horizontal="center" vertical="center"/>
    </xf>
    <xf numFmtId="0" fontId="32" fillId="11" borderId="0" xfId="0" applyFont="1" applyFill="1" applyAlignment="1" applyProtection="1">
      <alignment vertical="center"/>
    </xf>
    <xf numFmtId="0" fontId="20" fillId="7" borderId="0" xfId="0" applyFont="1" applyFill="1" applyAlignment="1" applyProtection="1">
      <alignment vertical="center"/>
    </xf>
    <xf numFmtId="0" fontId="20" fillId="2" borderId="0" xfId="0" applyFont="1" applyFill="1" applyAlignment="1" applyProtection="1">
      <alignment vertical="center"/>
    </xf>
    <xf numFmtId="0" fontId="20" fillId="2" borderId="0" xfId="0" applyFont="1" applyFill="1" applyAlignment="1" applyProtection="1">
      <alignment horizontal="center" vertical="center"/>
    </xf>
    <xf numFmtId="165" fontId="20" fillId="0" borderId="60" xfId="2" applyNumberFormat="1" applyFont="1" applyFill="1" applyBorder="1" applyAlignment="1" applyProtection="1">
      <alignment horizontal="center" vertical="center" wrapText="1"/>
    </xf>
    <xf numFmtId="165" fontId="20" fillId="0" borderId="61" xfId="2" applyNumberFormat="1" applyFont="1" applyFill="1" applyBorder="1" applyAlignment="1" applyProtection="1">
      <alignment horizontal="center" vertical="center" wrapText="1"/>
    </xf>
    <xf numFmtId="165" fontId="20" fillId="0" borderId="62" xfId="2" applyNumberFormat="1" applyFont="1" applyFill="1" applyBorder="1" applyAlignment="1" applyProtection="1">
      <alignment horizontal="center" vertical="center" wrapText="1"/>
    </xf>
    <xf numFmtId="165" fontId="20" fillId="0" borderId="23" xfId="2" applyNumberFormat="1" applyFont="1" applyFill="1" applyBorder="1" applyAlignment="1" applyProtection="1">
      <alignment horizontal="center" vertical="center" wrapText="1"/>
    </xf>
    <xf numFmtId="0" fontId="20" fillId="0" borderId="0" xfId="0" applyFont="1" applyAlignment="1" applyProtection="1">
      <alignment vertical="center"/>
      <protection locked="0"/>
    </xf>
    <xf numFmtId="165" fontId="20" fillId="0" borderId="64" xfId="2" applyNumberFormat="1" applyFont="1" applyFill="1" applyBorder="1" applyAlignment="1" applyProtection="1">
      <alignment horizontal="right" wrapText="1"/>
    </xf>
    <xf numFmtId="165" fontId="20" fillId="0" borderId="56" xfId="2" applyNumberFormat="1" applyFont="1" applyFill="1" applyBorder="1" applyAlignment="1" applyProtection="1">
      <alignment horizontal="right" wrapText="1"/>
    </xf>
    <xf numFmtId="165" fontId="20" fillId="0" borderId="57" xfId="2" applyNumberFormat="1" applyFont="1" applyFill="1" applyBorder="1" applyAlignment="1" applyProtection="1">
      <alignment horizontal="right" wrapText="1"/>
    </xf>
    <xf numFmtId="0" fontId="14" fillId="6" borderId="0" xfId="5" applyFont="1" applyFill="1" applyAlignment="1" applyProtection="1">
      <alignment vertical="center"/>
    </xf>
    <xf numFmtId="0" fontId="5" fillId="6" borderId="0" xfId="5" applyFill="1" applyAlignment="1" applyProtection="1">
      <alignment vertical="center"/>
    </xf>
    <xf numFmtId="0" fontId="39" fillId="6" borderId="0" xfId="5" applyFont="1" applyFill="1" applyAlignment="1" applyProtection="1">
      <alignment vertical="center"/>
    </xf>
    <xf numFmtId="0" fontId="20" fillId="0" borderId="0" xfId="6" applyFont="1" applyAlignment="1" applyProtection="1">
      <alignment vertical="center"/>
    </xf>
    <xf numFmtId="0" fontId="20" fillId="0" borderId="0" xfId="6" applyFont="1" applyAlignment="1" applyProtection="1">
      <alignment vertical="center"/>
      <protection locked="0"/>
    </xf>
    <xf numFmtId="0" fontId="5" fillId="6" borderId="0" xfId="5" applyFont="1" applyFill="1" applyAlignment="1" applyProtection="1">
      <alignment vertical="center"/>
    </xf>
    <xf numFmtId="43" fontId="42" fillId="6" borderId="79" xfId="6" applyNumberFormat="1" applyFont="1" applyFill="1" applyBorder="1" applyAlignment="1" applyProtection="1">
      <alignment horizontal="center" vertical="center" wrapText="1" readingOrder="1"/>
    </xf>
    <xf numFmtId="0" fontId="20" fillId="0" borderId="0" xfId="6" applyFont="1" applyAlignment="1" applyProtection="1">
      <alignment vertical="center" wrapText="1"/>
    </xf>
    <xf numFmtId="0" fontId="20" fillId="0" borderId="0" xfId="6" applyFont="1" applyAlignment="1" applyProtection="1">
      <alignment vertical="center" wrapText="1"/>
      <protection locked="0"/>
    </xf>
    <xf numFmtId="0" fontId="41" fillId="19" borderId="23" xfId="6" applyFont="1" applyFill="1" applyBorder="1" applyAlignment="1" applyProtection="1">
      <alignment horizontal="center" vertical="center" wrapText="1" readingOrder="1"/>
    </xf>
    <xf numFmtId="0" fontId="42" fillId="6" borderId="10" xfId="6" applyFont="1" applyFill="1" applyBorder="1" applyAlignment="1" applyProtection="1">
      <alignment horizontal="center" vertical="center" wrapText="1" readingOrder="1"/>
    </xf>
    <xf numFmtId="0" fontId="41" fillId="0" borderId="23" xfId="6" applyFont="1" applyBorder="1" applyAlignment="1" applyProtection="1">
      <alignment horizontal="center" vertical="center" wrapText="1" readingOrder="1"/>
    </xf>
    <xf numFmtId="0" fontId="41" fillId="0" borderId="23" xfId="6" applyFont="1" applyBorder="1" applyAlignment="1" applyProtection="1">
      <alignment horizontal="left" vertical="center" wrapText="1" readingOrder="1"/>
    </xf>
    <xf numFmtId="0" fontId="41" fillId="0" borderId="23" xfId="6" applyFont="1" applyFill="1" applyBorder="1" applyAlignment="1" applyProtection="1">
      <alignment horizontal="center" vertical="center" wrapText="1" readingOrder="1"/>
    </xf>
    <xf numFmtId="0" fontId="41" fillId="0" borderId="23" xfId="6" applyFont="1" applyFill="1" applyBorder="1" applyAlignment="1" applyProtection="1">
      <alignment horizontal="left" vertical="center" wrapText="1" readingOrder="1"/>
    </xf>
    <xf numFmtId="165" fontId="9" fillId="9" borderId="23" xfId="4" applyNumberFormat="1" applyFont="1" applyFill="1" applyBorder="1" applyAlignment="1" applyProtection="1">
      <alignment vertical="center" wrapText="1"/>
    </xf>
    <xf numFmtId="165" fontId="9" fillId="6" borderId="10" xfId="4" applyNumberFormat="1" applyFont="1" applyFill="1" applyBorder="1" applyAlignment="1" applyProtection="1">
      <alignment vertical="center" wrapText="1"/>
    </xf>
    <xf numFmtId="165" fontId="8" fillId="9" borderId="23" xfId="4" applyNumberFormat="1" applyFont="1" applyFill="1" applyBorder="1" applyAlignment="1" applyProtection="1">
      <alignment vertical="center" wrapText="1"/>
    </xf>
    <xf numFmtId="165" fontId="8" fillId="6" borderId="10" xfId="4" applyNumberFormat="1" applyFont="1" applyFill="1" applyBorder="1" applyAlignment="1" applyProtection="1">
      <alignment vertical="center" wrapText="1"/>
    </xf>
    <xf numFmtId="0" fontId="19" fillId="0" borderId="0" xfId="6" applyFont="1" applyAlignment="1" applyProtection="1">
      <alignment vertical="center"/>
    </xf>
    <xf numFmtId="0" fontId="19" fillId="0" borderId="0" xfId="6" applyFont="1" applyAlignment="1" applyProtection="1">
      <alignment vertical="center"/>
      <protection locked="0"/>
    </xf>
    <xf numFmtId="165" fontId="8" fillId="6" borderId="80" xfId="4" applyNumberFormat="1" applyFont="1" applyFill="1" applyBorder="1" applyAlignment="1" applyProtection="1">
      <alignment vertical="center" wrapText="1"/>
    </xf>
    <xf numFmtId="0" fontId="12" fillId="6" borderId="0" xfId="0" applyFont="1" applyFill="1" applyBorder="1" applyAlignment="1" applyProtection="1">
      <alignment horizontal="right" vertical="center"/>
    </xf>
    <xf numFmtId="0" fontId="13" fillId="6" borderId="0" xfId="0" applyFont="1" applyFill="1" applyBorder="1" applyAlignment="1" applyProtection="1">
      <alignment vertical="center"/>
    </xf>
    <xf numFmtId="0" fontId="9" fillId="6" borderId="14" xfId="0" applyFont="1" applyFill="1" applyBorder="1" applyAlignment="1" applyProtection="1">
      <alignment horizontal="center" vertical="center" wrapText="1"/>
    </xf>
    <xf numFmtId="165" fontId="20" fillId="6" borderId="23" xfId="2" applyNumberFormat="1" applyFont="1" applyFill="1" applyBorder="1" applyAlignment="1" applyProtection="1">
      <alignment horizontal="center" vertical="center" wrapText="1"/>
    </xf>
    <xf numFmtId="0" fontId="37" fillId="6" borderId="23" xfId="0" applyFont="1" applyFill="1" applyBorder="1" applyAlignment="1" applyProtection="1">
      <alignment vertical="center" wrapText="1"/>
    </xf>
    <xf numFmtId="0" fontId="16" fillId="6" borderId="23" xfId="0" applyFont="1" applyFill="1" applyBorder="1" applyAlignment="1" applyProtection="1">
      <alignment vertical="center" wrapText="1"/>
    </xf>
    <xf numFmtId="0" fontId="37" fillId="6" borderId="23" xfId="5" applyFont="1" applyFill="1" applyBorder="1" applyAlignment="1" applyProtection="1">
      <alignment vertical="center" wrapText="1"/>
    </xf>
    <xf numFmtId="0" fontId="20" fillId="6" borderId="21" xfId="0" applyFont="1" applyFill="1" applyBorder="1" applyAlignment="1" applyProtection="1">
      <alignment vertical="top"/>
    </xf>
    <xf numFmtId="0" fontId="20" fillId="6" borderId="21" xfId="0" applyFont="1" applyFill="1" applyBorder="1" applyAlignment="1" applyProtection="1">
      <alignment vertical="top" wrapText="1"/>
    </xf>
    <xf numFmtId="0" fontId="41" fillId="0" borderId="23" xfId="6" applyFont="1" applyBorder="1" applyAlignment="1" applyProtection="1">
      <alignment horizontal="center" vertical="center" wrapText="1" readingOrder="1"/>
    </xf>
    <xf numFmtId="0" fontId="8" fillId="6" borderId="7" xfId="0" applyFont="1" applyFill="1" applyBorder="1" applyAlignment="1" applyProtection="1">
      <alignment vertical="center" wrapText="1"/>
    </xf>
    <xf numFmtId="0" fontId="8" fillId="6" borderId="18" xfId="0" applyFont="1" applyFill="1" applyBorder="1" applyAlignment="1" applyProtection="1">
      <alignment vertical="center" wrapText="1"/>
    </xf>
    <xf numFmtId="0" fontId="8" fillId="6" borderId="8" xfId="0" applyFont="1" applyFill="1" applyBorder="1" applyAlignment="1" applyProtection="1">
      <alignment vertical="center" wrapText="1"/>
    </xf>
    <xf numFmtId="0" fontId="9" fillId="6" borderId="0" xfId="0" applyFont="1" applyFill="1" applyBorder="1" applyAlignment="1" applyProtection="1">
      <alignment vertical="center"/>
    </xf>
    <xf numFmtId="43" fontId="8" fillId="6" borderId="7" xfId="1" applyNumberFormat="1" applyFont="1" applyFill="1" applyBorder="1" applyAlignment="1" applyProtection="1">
      <alignment horizontal="center" vertical="center"/>
    </xf>
    <xf numFmtId="43" fontId="8" fillId="6" borderId="18" xfId="1" applyNumberFormat="1" applyFont="1" applyFill="1" applyBorder="1" applyAlignment="1" applyProtection="1">
      <alignment horizontal="center" vertical="center"/>
    </xf>
    <xf numFmtId="43" fontId="8" fillId="6" borderId="8" xfId="1" applyNumberFormat="1" applyFont="1" applyFill="1" applyBorder="1" applyAlignment="1" applyProtection="1">
      <alignment horizontal="center" vertical="center"/>
    </xf>
    <xf numFmtId="0" fontId="8" fillId="0" borderId="79" xfId="0" applyFont="1" applyBorder="1" applyAlignment="1" applyProtection="1">
      <alignment horizontal="left" vertical="center"/>
    </xf>
    <xf numFmtId="0" fontId="8" fillId="0" borderId="10" xfId="0" applyFont="1" applyBorder="1" applyAlignment="1" applyProtection="1">
      <alignment horizontal="left" vertical="center"/>
    </xf>
    <xf numFmtId="0" fontId="8" fillId="0" borderId="80" xfId="0" applyFont="1" applyBorder="1" applyAlignment="1" applyProtection="1">
      <alignment horizontal="left" vertical="center"/>
    </xf>
    <xf numFmtId="0" fontId="8" fillId="6" borderId="0" xfId="0" applyFont="1" applyFill="1" applyAlignment="1" applyProtection="1"/>
    <xf numFmtId="0" fontId="9" fillId="0" borderId="0" xfId="0" applyFont="1" applyAlignment="1" applyProtection="1"/>
    <xf numFmtId="0" fontId="8" fillId="6" borderId="0" xfId="0" applyFont="1" applyFill="1" applyBorder="1" applyAlignment="1" applyProtection="1">
      <alignment vertical="center"/>
    </xf>
    <xf numFmtId="0" fontId="8" fillId="6" borderId="112" xfId="0" applyFont="1" applyFill="1" applyBorder="1" applyAlignment="1" applyProtection="1">
      <alignment vertical="center"/>
    </xf>
    <xf numFmtId="0" fontId="8" fillId="6" borderId="113" xfId="0" applyFont="1" applyFill="1" applyBorder="1" applyAlignment="1" applyProtection="1">
      <alignment vertical="center"/>
    </xf>
    <xf numFmtId="0" fontId="8" fillId="6" borderId="114" xfId="0" applyFont="1" applyFill="1" applyBorder="1" applyAlignment="1" applyProtection="1">
      <alignment vertical="center"/>
    </xf>
    <xf numFmtId="0" fontId="8" fillId="6" borderId="7" xfId="0" applyFont="1" applyFill="1" applyBorder="1" applyAlignment="1" applyProtection="1">
      <alignment vertical="center"/>
    </xf>
    <xf numFmtId="0" fontId="8" fillId="6" borderId="18" xfId="0" applyFont="1" applyFill="1" applyBorder="1" applyAlignment="1" applyProtection="1">
      <alignment vertical="center"/>
    </xf>
    <xf numFmtId="0" fontId="8" fillId="6" borderId="8" xfId="0" applyFont="1" applyFill="1" applyBorder="1" applyAlignment="1" applyProtection="1">
      <alignment vertical="center"/>
    </xf>
    <xf numFmtId="0" fontId="8" fillId="8" borderId="15" xfId="0" applyFont="1" applyFill="1" applyBorder="1" applyAlignment="1" applyProtection="1">
      <alignment horizontal="left" vertical="center"/>
      <protection locked="0"/>
    </xf>
    <xf numFmtId="0" fontId="8" fillId="8" borderId="16" xfId="0" applyFont="1" applyFill="1" applyBorder="1" applyAlignment="1" applyProtection="1">
      <alignment horizontal="left" vertical="center"/>
      <protection locked="0"/>
    </xf>
    <xf numFmtId="0" fontId="8" fillId="8" borderId="17" xfId="0" applyFont="1" applyFill="1" applyBorder="1" applyAlignment="1" applyProtection="1">
      <alignment horizontal="left" vertical="center"/>
      <protection locked="0"/>
    </xf>
    <xf numFmtId="0" fontId="12" fillId="6" borderId="115" xfId="0" applyFont="1" applyFill="1" applyBorder="1" applyAlignment="1" applyProtection="1">
      <alignment horizontal="right" vertical="center"/>
    </xf>
    <xf numFmtId="0" fontId="12" fillId="6" borderId="116" xfId="0" applyFont="1" applyFill="1" applyBorder="1" applyAlignment="1" applyProtection="1">
      <alignment horizontal="right" vertical="center"/>
    </xf>
    <xf numFmtId="0" fontId="12" fillId="6" borderId="117" xfId="0" applyFont="1" applyFill="1" applyBorder="1" applyAlignment="1" applyProtection="1">
      <alignment horizontal="right" vertical="center"/>
    </xf>
    <xf numFmtId="0" fontId="9" fillId="6" borderId="0" xfId="0" applyFont="1" applyFill="1" applyBorder="1" applyAlignment="1" applyProtection="1">
      <alignment horizontal="left" vertical="center"/>
    </xf>
    <xf numFmtId="0" fontId="9" fillId="6" borderId="0" xfId="0" applyFont="1" applyFill="1" applyAlignment="1" applyProtection="1">
      <alignment horizontal="center" vertical="center" textRotation="90"/>
    </xf>
    <xf numFmtId="0" fontId="8" fillId="4" borderId="15" xfId="0" applyFont="1" applyFill="1" applyBorder="1" applyAlignment="1" applyProtection="1">
      <alignment horizontal="left" vertical="center" wrapText="1"/>
    </xf>
    <xf numFmtId="0" fontId="8" fillId="4" borderId="16" xfId="0" applyFont="1" applyFill="1" applyBorder="1" applyAlignment="1" applyProtection="1">
      <alignment horizontal="left" vertical="center" wrapText="1"/>
    </xf>
    <xf numFmtId="0" fontId="8" fillId="4" borderId="17" xfId="0" applyFont="1" applyFill="1" applyBorder="1" applyAlignment="1" applyProtection="1">
      <alignment horizontal="left" vertical="center" wrapText="1"/>
    </xf>
    <xf numFmtId="0" fontId="19" fillId="2" borderId="0" xfId="0" applyFont="1" applyFill="1" applyAlignment="1" applyProtection="1">
      <alignment horizontal="left" wrapText="1"/>
    </xf>
    <xf numFmtId="0" fontId="19" fillId="2" borderId="15" xfId="0" applyFont="1" applyFill="1" applyBorder="1" applyAlignment="1" applyProtection="1">
      <alignment horizontal="center"/>
    </xf>
    <xf numFmtId="0" fontId="19" fillId="2" borderId="16" xfId="0" applyFont="1" applyFill="1" applyBorder="1" applyAlignment="1" applyProtection="1">
      <alignment horizontal="center"/>
    </xf>
    <xf numFmtId="0" fontId="19" fillId="2" borderId="17" xfId="0" applyFont="1" applyFill="1" applyBorder="1" applyAlignment="1" applyProtection="1">
      <alignment horizontal="center"/>
    </xf>
    <xf numFmtId="0" fontId="19" fillId="2" borderId="20" xfId="0" applyFont="1" applyFill="1" applyBorder="1" applyAlignment="1" applyProtection="1">
      <alignment horizontal="center" vertical="center" wrapText="1"/>
    </xf>
    <xf numFmtId="0" fontId="19" fillId="2" borderId="21" xfId="0" applyFont="1" applyFill="1" applyBorder="1" applyAlignment="1" applyProtection="1">
      <alignment horizontal="center" vertical="center" wrapText="1"/>
    </xf>
    <xf numFmtId="0" fontId="19" fillId="2" borderId="22" xfId="0" applyFont="1" applyFill="1" applyBorder="1" applyAlignment="1" applyProtection="1">
      <alignment horizontal="center" vertical="center" wrapText="1"/>
    </xf>
    <xf numFmtId="0" fontId="19" fillId="2" borderId="54" xfId="0" applyFont="1" applyFill="1" applyBorder="1" applyAlignment="1" applyProtection="1">
      <alignment horizontal="center" vertical="center" wrapText="1"/>
    </xf>
    <xf numFmtId="0" fontId="19" fillId="2" borderId="32" xfId="0" applyFont="1" applyFill="1" applyBorder="1" applyAlignment="1" applyProtection="1">
      <alignment horizontal="center" vertical="center" wrapText="1"/>
    </xf>
    <xf numFmtId="0" fontId="19" fillId="2" borderId="33" xfId="0" applyFont="1" applyFill="1" applyBorder="1" applyAlignment="1" applyProtection="1">
      <alignment horizontal="center" vertical="center" wrapText="1"/>
    </xf>
    <xf numFmtId="0" fontId="9" fillId="11" borderId="118" xfId="0" applyFont="1" applyFill="1" applyBorder="1" applyAlignment="1" applyProtection="1">
      <alignment horizontal="center" vertical="center" wrapText="1"/>
    </xf>
    <xf numFmtId="0" fontId="9" fillId="11" borderId="119" xfId="0" applyFont="1" applyFill="1" applyBorder="1" applyAlignment="1" applyProtection="1">
      <alignment horizontal="center" vertical="center" wrapText="1"/>
    </xf>
    <xf numFmtId="0" fontId="9" fillId="11" borderId="120" xfId="0" applyFont="1" applyFill="1" applyBorder="1" applyAlignment="1" applyProtection="1">
      <alignment horizontal="center" vertical="center" wrapText="1"/>
    </xf>
    <xf numFmtId="0" fontId="9" fillId="11" borderId="121" xfId="0" applyFont="1" applyFill="1" applyBorder="1" applyAlignment="1" applyProtection="1">
      <alignment horizontal="center" vertical="center" wrapText="1"/>
    </xf>
    <xf numFmtId="0" fontId="9" fillId="11" borderId="0" xfId="0" applyFont="1" applyFill="1" applyBorder="1" applyAlignment="1" applyProtection="1">
      <alignment horizontal="center" vertical="center" wrapText="1"/>
    </xf>
    <xf numFmtId="0" fontId="9" fillId="11" borderId="122" xfId="0" applyFont="1" applyFill="1" applyBorder="1" applyAlignment="1" applyProtection="1">
      <alignment horizontal="center" vertical="center" wrapText="1"/>
    </xf>
    <xf numFmtId="0" fontId="9" fillId="11" borderId="123" xfId="0" applyFont="1" applyFill="1" applyBorder="1" applyAlignment="1" applyProtection="1">
      <alignment horizontal="center" vertical="center" wrapText="1"/>
    </xf>
    <xf numFmtId="0" fontId="9" fillId="11" borderId="124" xfId="0" applyFont="1" applyFill="1" applyBorder="1" applyAlignment="1" applyProtection="1">
      <alignment horizontal="center" vertical="center" wrapText="1"/>
    </xf>
    <xf numFmtId="0" fontId="9" fillId="11" borderId="125" xfId="0" applyFont="1" applyFill="1" applyBorder="1" applyAlignment="1" applyProtection="1">
      <alignment horizontal="center" vertical="center" wrapText="1"/>
    </xf>
    <xf numFmtId="0" fontId="19" fillId="6" borderId="15" xfId="0" applyFont="1" applyFill="1" applyBorder="1" applyAlignment="1" applyProtection="1">
      <alignment horizontal="center"/>
    </xf>
    <xf numFmtId="0" fontId="19" fillId="6" borderId="16" xfId="0" applyFont="1" applyFill="1" applyBorder="1" applyAlignment="1" applyProtection="1">
      <alignment horizontal="center"/>
    </xf>
    <xf numFmtId="0" fontId="19" fillId="6" borderId="79" xfId="0" applyFont="1" applyFill="1" applyBorder="1" applyAlignment="1" applyProtection="1">
      <alignment horizontal="center" vertical="center" wrapText="1"/>
    </xf>
    <xf numFmtId="0" fontId="19" fillId="6" borderId="40" xfId="0" applyFont="1" applyFill="1" applyBorder="1" applyAlignment="1" applyProtection="1">
      <alignment horizontal="center" vertical="center" wrapText="1"/>
    </xf>
    <xf numFmtId="0" fontId="20" fillId="2" borderId="79" xfId="0" applyFont="1" applyFill="1" applyBorder="1" applyAlignment="1" applyProtection="1">
      <alignment horizontal="center" vertical="center"/>
    </xf>
    <xf numFmtId="0" fontId="20" fillId="2" borderId="40" xfId="0" applyFont="1" applyFill="1" applyBorder="1" applyAlignment="1" applyProtection="1">
      <alignment horizontal="center" vertical="center"/>
    </xf>
    <xf numFmtId="0" fontId="38" fillId="6" borderId="79" xfId="5" applyFont="1" applyFill="1" applyBorder="1" applyAlignment="1" applyProtection="1">
      <alignment horizontal="left" vertical="center" wrapText="1"/>
    </xf>
    <xf numFmtId="0" fontId="38" fillId="6" borderId="80" xfId="5" applyFont="1" applyFill="1" applyBorder="1" applyAlignment="1" applyProtection="1">
      <alignment horizontal="left" vertical="center" wrapText="1"/>
    </xf>
    <xf numFmtId="0" fontId="38" fillId="6" borderId="23" xfId="5" applyFont="1" applyFill="1" applyBorder="1" applyAlignment="1" applyProtection="1">
      <alignment horizontal="left" vertical="center" wrapText="1"/>
    </xf>
    <xf numFmtId="0" fontId="37" fillId="6" borderId="23" xfId="5" applyFont="1" applyFill="1" applyBorder="1" applyAlignment="1" applyProtection="1">
      <alignment horizontal="left" vertical="center" wrapText="1"/>
    </xf>
    <xf numFmtId="0" fontId="37" fillId="6" borderId="21" xfId="5" applyFont="1" applyFill="1" applyBorder="1" applyAlignment="1" applyProtection="1">
      <alignment horizontal="left" vertical="center" wrapText="1"/>
    </xf>
    <xf numFmtId="0" fontId="24" fillId="6" borderId="0" xfId="5" applyFont="1" applyFill="1" applyAlignment="1" applyProtection="1">
      <alignment horizontal="left" vertical="top" wrapText="1"/>
    </xf>
    <xf numFmtId="0" fontId="4" fillId="15" borderId="15" xfId="0" applyFont="1" applyFill="1" applyBorder="1" applyAlignment="1" applyProtection="1">
      <alignment vertical="center" wrapText="1"/>
    </xf>
    <xf numFmtId="0" fontId="37" fillId="6" borderId="10" xfId="5" applyFont="1" applyFill="1" applyBorder="1" applyAlignment="1" applyProtection="1">
      <alignment horizontal="left" vertical="center" wrapText="1"/>
    </xf>
    <xf numFmtId="0" fontId="37" fillId="6" borderId="80" xfId="5" applyFont="1" applyFill="1" applyBorder="1" applyAlignment="1" applyProtection="1">
      <alignment horizontal="left" vertical="center" wrapText="1"/>
    </xf>
    <xf numFmtId="0" fontId="38" fillId="6" borderId="10" xfId="5" applyFont="1" applyFill="1" applyBorder="1" applyAlignment="1" applyProtection="1">
      <alignment horizontal="left" vertical="center" wrapText="1"/>
    </xf>
    <xf numFmtId="0" fontId="17" fillId="4" borderId="23" xfId="5" applyFont="1" applyFill="1" applyBorder="1" applyAlignment="1" applyProtection="1">
      <alignment horizontal="left" vertical="top" wrapText="1"/>
    </xf>
    <xf numFmtId="0" fontId="4" fillId="15" borderId="23" xfId="0" applyFont="1" applyFill="1" applyBorder="1" applyAlignment="1" applyProtection="1">
      <alignment vertical="center" wrapText="1"/>
    </xf>
    <xf numFmtId="0" fontId="36" fillId="0" borderId="21" xfId="5" applyFont="1" applyBorder="1" applyAlignment="1" applyProtection="1">
      <alignment horizontal="left" vertical="top" wrapText="1"/>
    </xf>
    <xf numFmtId="0" fontId="4" fillId="15" borderId="23" xfId="0" applyFont="1" applyFill="1" applyBorder="1" applyAlignment="1" applyProtection="1">
      <alignment horizontal="left" vertical="center" wrapText="1"/>
    </xf>
    <xf numFmtId="0" fontId="17" fillId="4" borderId="79" xfId="5" applyFont="1" applyFill="1" applyBorder="1" applyAlignment="1" applyProtection="1">
      <alignment horizontal="left" vertical="top" wrapText="1"/>
    </xf>
    <xf numFmtId="0" fontId="28" fillId="6" borderId="0" xfId="0" applyFont="1" applyFill="1" applyBorder="1" applyAlignment="1" applyProtection="1">
      <alignment horizontal="right" vertical="top" wrapText="1"/>
    </xf>
    <xf numFmtId="0" fontId="27" fillId="6" borderId="24" xfId="0" applyFont="1" applyFill="1" applyBorder="1" applyAlignment="1" applyProtection="1">
      <alignment vertical="center"/>
    </xf>
    <xf numFmtId="0" fontId="27" fillId="6" borderId="75" xfId="0" applyFont="1" applyFill="1" applyBorder="1" applyAlignment="1" applyProtection="1">
      <alignment vertical="center"/>
    </xf>
    <xf numFmtId="0" fontId="23" fillId="6" borderId="97" xfId="0" applyFont="1" applyFill="1" applyBorder="1" applyAlignment="1" applyProtection="1">
      <alignment vertical="center"/>
    </xf>
    <xf numFmtId="0" fontId="23" fillId="6" borderId="98" xfId="0" applyFont="1" applyFill="1" applyBorder="1" applyAlignment="1" applyProtection="1">
      <alignment vertical="center"/>
    </xf>
    <xf numFmtId="0" fontId="23" fillId="6" borderId="100" xfId="0" applyFont="1" applyFill="1" applyBorder="1" applyAlignment="1" applyProtection="1">
      <alignment vertical="center"/>
    </xf>
    <xf numFmtId="0" fontId="23" fillId="6" borderId="23" xfId="0" applyFont="1" applyFill="1" applyBorder="1" applyAlignment="1" applyProtection="1">
      <alignment vertical="center"/>
    </xf>
    <xf numFmtId="0" fontId="23" fillId="6" borderId="100" xfId="0" applyFont="1" applyFill="1" applyBorder="1" applyAlignment="1" applyProtection="1">
      <alignment vertical="center" wrapText="1"/>
    </xf>
    <xf numFmtId="0" fontId="23" fillId="6" borderId="23" xfId="0" applyFont="1" applyFill="1" applyBorder="1" applyAlignment="1" applyProtection="1">
      <alignment vertical="center" wrapText="1"/>
    </xf>
    <xf numFmtId="0" fontId="23" fillId="6" borderId="102" xfId="0" applyFont="1" applyFill="1" applyBorder="1" applyAlignment="1" applyProtection="1">
      <alignment vertical="center"/>
    </xf>
    <xf numFmtId="0" fontId="23" fillId="6" borderId="14" xfId="0" applyFont="1" applyFill="1" applyBorder="1" applyAlignment="1" applyProtection="1">
      <alignment vertical="center"/>
    </xf>
    <xf numFmtId="0" fontId="23" fillId="6" borderId="24" xfId="0" applyFont="1" applyFill="1" applyBorder="1" applyAlignment="1" applyProtection="1">
      <alignment vertical="center"/>
    </xf>
    <xf numFmtId="0" fontId="23" fillId="6" borderId="75" xfId="0" applyFont="1" applyFill="1" applyBorder="1" applyAlignment="1" applyProtection="1">
      <alignment vertical="center"/>
    </xf>
    <xf numFmtId="0" fontId="19" fillId="6" borderId="0" xfId="0" applyFont="1" applyFill="1" applyAlignment="1" applyProtection="1"/>
    <xf numFmtId="0" fontId="20" fillId="0" borderId="0" xfId="0" applyFont="1" applyAlignment="1" applyProtection="1"/>
    <xf numFmtId="43" fontId="19" fillId="6" borderId="7" xfId="1" applyNumberFormat="1" applyFont="1" applyFill="1" applyBorder="1" applyAlignment="1" applyProtection="1">
      <alignment horizontal="center" vertical="center"/>
    </xf>
    <xf numFmtId="43" fontId="19" fillId="6" borderId="18" xfId="1" applyNumberFormat="1" applyFont="1" applyFill="1" applyBorder="1" applyAlignment="1" applyProtection="1">
      <alignment horizontal="center" vertical="center"/>
    </xf>
    <xf numFmtId="43" fontId="19" fillId="6" borderId="8" xfId="1" applyNumberFormat="1" applyFont="1" applyFill="1" applyBorder="1" applyAlignment="1" applyProtection="1">
      <alignment horizontal="center" vertical="center"/>
    </xf>
    <xf numFmtId="0" fontId="19" fillId="6" borderId="0" xfId="0" applyFont="1" applyFill="1" applyBorder="1" applyAlignment="1" applyProtection="1">
      <alignment horizontal="right" vertical="top" wrapText="1"/>
    </xf>
    <xf numFmtId="0" fontId="27" fillId="13" borderId="15" xfId="0" applyFont="1" applyFill="1" applyBorder="1" applyAlignment="1" applyProtection="1">
      <alignment horizontal="left" vertical="center"/>
    </xf>
    <xf numFmtId="0" fontId="27" fillId="13" borderId="16" xfId="0" applyFont="1" applyFill="1" applyBorder="1" applyAlignment="1" applyProtection="1">
      <alignment horizontal="left" vertical="center"/>
    </xf>
    <xf numFmtId="0" fontId="27" fillId="13" borderId="17" xfId="0" applyFont="1" applyFill="1" applyBorder="1" applyAlignment="1" applyProtection="1">
      <alignment horizontal="left" vertical="center"/>
    </xf>
    <xf numFmtId="0" fontId="27" fillId="0" borderId="79" xfId="0" applyFont="1" applyBorder="1" applyAlignment="1" applyProtection="1">
      <alignment horizontal="center" vertical="center"/>
    </xf>
    <xf numFmtId="0" fontId="27" fillId="0" borderId="10" xfId="0" applyFont="1" applyBorder="1" applyAlignment="1" applyProtection="1">
      <alignment horizontal="center" vertical="center"/>
    </xf>
    <xf numFmtId="0" fontId="27" fillId="0" borderId="80" xfId="0" applyFont="1" applyBorder="1" applyAlignment="1" applyProtection="1">
      <alignment horizontal="center" vertical="center"/>
    </xf>
    <xf numFmtId="0" fontId="19" fillId="12" borderId="15" xfId="0" applyFont="1" applyFill="1" applyBorder="1" applyAlignment="1" applyProtection="1">
      <alignment horizontal="left" vertical="center"/>
    </xf>
    <xf numFmtId="0" fontId="19" fillId="12" borderId="16" xfId="0" applyFont="1" applyFill="1" applyBorder="1" applyAlignment="1" applyProtection="1">
      <alignment horizontal="left" vertical="center"/>
    </xf>
    <xf numFmtId="0" fontId="19" fillId="12" borderId="17" xfId="0" applyFont="1" applyFill="1" applyBorder="1" applyAlignment="1" applyProtection="1">
      <alignment horizontal="left" vertical="center"/>
    </xf>
    <xf numFmtId="0" fontId="19" fillId="12" borderId="15" xfId="0" applyFont="1" applyFill="1" applyBorder="1" applyAlignment="1" applyProtection="1">
      <alignment horizontal="left" vertical="center" wrapText="1"/>
    </xf>
    <xf numFmtId="0" fontId="19" fillId="12" borderId="16" xfId="0" applyFont="1" applyFill="1" applyBorder="1" applyAlignment="1" applyProtection="1">
      <alignment horizontal="left" vertical="center" wrapText="1"/>
    </xf>
    <xf numFmtId="0" fontId="19" fillId="12" borderId="17" xfId="0" applyFont="1" applyFill="1" applyBorder="1" applyAlignment="1" applyProtection="1">
      <alignment horizontal="left" vertical="center" wrapText="1"/>
    </xf>
    <xf numFmtId="0" fontId="23" fillId="11" borderId="49" xfId="0" applyFont="1" applyFill="1" applyBorder="1" applyAlignment="1" applyProtection="1">
      <alignment horizontal="left" vertical="center" wrapText="1"/>
    </xf>
    <xf numFmtId="0" fontId="23" fillId="11" borderId="71" xfId="0" applyFont="1" applyFill="1" applyBorder="1" applyAlignment="1" applyProtection="1">
      <alignment horizontal="left" vertical="center" wrapText="1"/>
    </xf>
    <xf numFmtId="0" fontId="42" fillId="9" borderId="23" xfId="6" applyFont="1" applyFill="1" applyBorder="1" applyAlignment="1" applyProtection="1">
      <alignment horizontal="center" vertical="center" wrapText="1" readingOrder="1"/>
    </xf>
    <xf numFmtId="43" fontId="42" fillId="19" borderId="23" xfId="6" applyNumberFormat="1" applyFont="1" applyFill="1" applyBorder="1" applyAlignment="1" applyProtection="1">
      <alignment horizontal="center" vertical="center" wrapText="1" readingOrder="1"/>
    </xf>
    <xf numFmtId="0" fontId="42" fillId="19" borderId="23" xfId="6" applyFont="1" applyFill="1" applyBorder="1" applyAlignment="1" applyProtection="1">
      <alignment horizontal="center" vertical="center" wrapText="1" readingOrder="1"/>
    </xf>
    <xf numFmtId="0" fontId="41" fillId="0" borderId="23" xfId="6" applyFont="1" applyBorder="1" applyAlignment="1" applyProtection="1">
      <alignment horizontal="center" vertical="center" wrapText="1" readingOrder="1"/>
    </xf>
    <xf numFmtId="0" fontId="40" fillId="17" borderId="23" xfId="6" applyFont="1" applyFill="1" applyBorder="1" applyAlignment="1" applyProtection="1">
      <alignment horizontal="center" vertical="center" wrapText="1" readingOrder="1"/>
    </xf>
    <xf numFmtId="0" fontId="10" fillId="18" borderId="23" xfId="6" applyFont="1" applyFill="1" applyBorder="1" applyAlignment="1" applyProtection="1">
      <alignment horizontal="center" vertical="center" wrapText="1" readingOrder="1"/>
    </xf>
    <xf numFmtId="0" fontId="41" fillId="19" borderId="23" xfId="6" applyFont="1" applyFill="1" applyBorder="1" applyAlignment="1" applyProtection="1">
      <alignment horizontal="center" vertical="center" wrapText="1" readingOrder="1"/>
    </xf>
  </cellXfs>
  <cellStyles count="7">
    <cellStyle name="Comma" xfId="2" builtinId="3"/>
    <cellStyle name="Comma 2" xfId="4" xr:uid="{00000000-0005-0000-0000-000001000000}"/>
    <cellStyle name="Comma_Sheet1" xfId="1" xr:uid="{00000000-0005-0000-0000-000002000000}"/>
    <cellStyle name="Normal" xfId="0" builtinId="0"/>
    <cellStyle name="Normal 2" xfId="5" xr:uid="{00000000-0005-0000-0000-000004000000}"/>
    <cellStyle name="Normal 3" xfId="6" xr:uid="{8F468A4F-8B7B-4286-BD04-C3C2D4E91A9A}"/>
    <cellStyle name="Percent" xfId="3" builtinId="5"/>
  </cellStyles>
  <dxfs count="2">
    <dxf>
      <font>
        <color theme="0"/>
      </font>
      <fill>
        <patternFill>
          <bgColor rgb="FFC00000"/>
        </patternFill>
      </fill>
    </dxf>
    <dxf>
      <font>
        <b/>
        <i val="0"/>
        <color theme="0"/>
      </font>
      <fill>
        <patternFill>
          <bgColor rgb="FFC00000"/>
        </patternFill>
      </fill>
    </dxf>
  </dxfs>
  <tableStyles count="0" defaultTableStyle="TableStyleMedium9" defaultPivotStyle="PivotStyleLight16"/>
  <colors>
    <mruColors>
      <color rgb="FFCCFF99"/>
      <color rgb="FFCCFF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fsana.akter/Documents/Afsana/HQ/FLA/DRAFT%20CPB%20FLA%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Total FLA Budget"/>
      <sheetName val="Staff breakdown"/>
      <sheetName val="CP Budget Consolidation"/>
      <sheetName val="Sheet1"/>
    </sheetNames>
    <sheetDataSet>
      <sheetData sheetId="0"/>
      <sheetData sheetId="1"/>
      <sheetData sheetId="2">
        <row r="111">
          <cell r="B111" t="str">
            <v>Food - Variable costs, section I. ('Delivery and Distribution' costs line)</v>
          </cell>
        </row>
        <row r="119">
          <cell r="B119" t="str">
            <v>Head Office</v>
          </cell>
        </row>
        <row r="120">
          <cell r="B120" t="str">
            <v>Field Office</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DC140"/>
  <sheetViews>
    <sheetView tabSelected="1" zoomScale="90" zoomScaleNormal="90" workbookViewId="0">
      <pane xSplit="7" ySplit="13" topLeftCell="H14" activePane="bottomRight" state="frozen"/>
      <selection pane="topRight" activeCell="H1" sqref="H1"/>
      <selection pane="bottomLeft" activeCell="A14" sqref="A14"/>
      <selection pane="bottomRight" activeCell="H14" sqref="H14"/>
    </sheetView>
  </sheetViews>
  <sheetFormatPr defaultColWidth="8.88671875" defaultRowHeight="11.4" x14ac:dyDescent="0.2"/>
  <cols>
    <col min="1" max="1" width="1.109375" style="3" customWidth="1"/>
    <col min="2" max="2" width="12" style="15" customWidth="1"/>
    <col min="3" max="6" width="12" style="14" customWidth="1"/>
    <col min="7" max="7" width="0.88671875" style="16" customWidth="1"/>
    <col min="8" max="8" width="12.109375" style="11" customWidth="1"/>
    <col min="9" max="9" width="0.88671875" style="19" customWidth="1"/>
    <col min="10" max="10" width="12.6640625" style="11" customWidth="1"/>
    <col min="11" max="11" width="0.88671875" style="19" customWidth="1"/>
    <col min="12" max="12" width="10.6640625" style="11" customWidth="1"/>
    <col min="13" max="13" width="0.88671875" style="11" customWidth="1"/>
    <col min="14" max="14" width="10.6640625" style="3" customWidth="1"/>
    <col min="15" max="15" width="0.88671875" style="19" customWidth="1"/>
    <col min="16" max="16" width="12.6640625" style="11" hidden="1" customWidth="1"/>
    <col min="17" max="17" width="0.88671875" style="19" hidden="1" customWidth="1"/>
    <col min="18" max="18" width="10.6640625" style="11" hidden="1" customWidth="1"/>
    <col min="19" max="19" width="0.88671875" style="11" hidden="1" customWidth="1"/>
    <col min="20" max="20" width="10.6640625" style="3" hidden="1" customWidth="1"/>
    <col min="21" max="21" width="1.109375" style="12" hidden="1" customWidth="1"/>
    <col min="22" max="22" width="11.88671875" style="3" customWidth="1"/>
    <col min="23" max="23" width="2" style="12" customWidth="1"/>
    <col min="24" max="24" width="10.6640625" style="3" customWidth="1"/>
    <col min="25" max="25" width="12.6640625" style="3" customWidth="1"/>
    <col min="26" max="27" width="9.6640625" style="3" customWidth="1"/>
    <col min="28" max="107" width="8.88671875" style="3"/>
    <col min="108" max="16384" width="8.88671875" style="11"/>
  </cols>
  <sheetData>
    <row r="1" spans="1:25" ht="12" x14ac:dyDescent="0.25">
      <c r="A1" s="464"/>
      <c r="B1" s="465"/>
      <c r="C1" s="35"/>
      <c r="D1" s="35"/>
      <c r="E1" s="131"/>
      <c r="F1" s="35"/>
      <c r="G1" s="36"/>
      <c r="H1" s="37"/>
      <c r="I1" s="38"/>
      <c r="J1" s="39"/>
      <c r="K1" s="40"/>
      <c r="L1" s="39"/>
      <c r="M1" s="39"/>
      <c r="N1" s="41"/>
      <c r="O1" s="38"/>
      <c r="P1" s="39"/>
      <c r="Q1" s="40"/>
      <c r="R1" s="39"/>
      <c r="S1" s="39"/>
      <c r="T1" s="41"/>
      <c r="U1" s="41"/>
      <c r="V1" s="41"/>
      <c r="W1" s="41"/>
      <c r="X1" s="41"/>
      <c r="Y1" s="132" t="s">
        <v>196</v>
      </c>
    </row>
    <row r="2" spans="1:25" ht="12" x14ac:dyDescent="0.2">
      <c r="A2" s="34"/>
      <c r="B2" s="42" t="s">
        <v>9</v>
      </c>
      <c r="C2" s="473" t="s">
        <v>158</v>
      </c>
      <c r="D2" s="474"/>
      <c r="E2" s="475"/>
      <c r="F2" s="35"/>
      <c r="G2" s="156"/>
      <c r="H2" s="41"/>
      <c r="I2" s="41"/>
      <c r="J2" s="41"/>
      <c r="K2" s="41"/>
      <c r="L2" s="41"/>
      <c r="M2" s="41"/>
      <c r="N2" s="41"/>
      <c r="O2" s="41"/>
      <c r="P2" s="41"/>
      <c r="Q2" s="41"/>
      <c r="R2" s="41"/>
      <c r="S2" s="41"/>
      <c r="T2" s="41"/>
      <c r="U2" s="41"/>
      <c r="V2" s="41"/>
      <c r="W2" s="41"/>
      <c r="X2" s="41"/>
      <c r="Y2" s="43"/>
    </row>
    <row r="3" spans="1:25" ht="11.4" customHeight="1" x14ac:dyDescent="0.2">
      <c r="A3" s="34"/>
      <c r="B3" s="461" t="s">
        <v>10</v>
      </c>
      <c r="C3" s="127"/>
      <c r="D3" s="128" t="s">
        <v>11</v>
      </c>
      <c r="E3" s="124"/>
      <c r="F3" s="35"/>
      <c r="G3" s="156"/>
      <c r="H3" s="152"/>
      <c r="I3" s="152"/>
      <c r="J3" s="44"/>
      <c r="K3" s="44"/>
      <c r="L3" s="44"/>
      <c r="M3" s="44"/>
      <c r="N3" s="44"/>
      <c r="O3" s="152"/>
      <c r="P3" s="44"/>
      <c r="Q3" s="44"/>
      <c r="R3" s="44"/>
      <c r="S3" s="44"/>
      <c r="T3" s="44"/>
      <c r="U3" s="44"/>
      <c r="V3" s="44"/>
      <c r="W3" s="44"/>
      <c r="X3" s="44"/>
      <c r="Y3" s="44"/>
    </row>
    <row r="4" spans="1:25" ht="11.4" customHeight="1" thickBot="1" x14ac:dyDescent="0.25">
      <c r="A4" s="34"/>
      <c r="B4" s="462"/>
      <c r="C4" s="122"/>
      <c r="D4" s="129" t="s">
        <v>12</v>
      </c>
      <c r="E4" s="125"/>
      <c r="F4" s="35"/>
      <c r="G4" s="156"/>
      <c r="H4" s="152"/>
      <c r="I4" s="152"/>
      <c r="J4" s="44"/>
      <c r="K4" s="44"/>
      <c r="L4" s="44"/>
      <c r="M4" s="44"/>
      <c r="N4" s="44"/>
      <c r="O4" s="152"/>
      <c r="P4" s="44"/>
      <c r="Q4" s="44"/>
      <c r="R4" s="44"/>
      <c r="S4" s="44"/>
      <c r="T4" s="44"/>
      <c r="U4" s="44"/>
      <c r="V4" s="44"/>
      <c r="W4" s="44"/>
      <c r="X4" s="44"/>
      <c r="Y4" s="44"/>
    </row>
    <row r="5" spans="1:25" ht="11.4" customHeight="1" thickBot="1" x14ac:dyDescent="0.25">
      <c r="A5" s="34"/>
      <c r="B5" s="463"/>
      <c r="C5" s="123"/>
      <c r="D5" s="130" t="s">
        <v>13</v>
      </c>
      <c r="E5" s="126">
        <f>ROUND(DAYS360(E3,E4)/30,1)</f>
        <v>0</v>
      </c>
      <c r="F5" s="35"/>
      <c r="G5" s="45"/>
      <c r="H5" s="458" t="s">
        <v>159</v>
      </c>
      <c r="I5" s="459"/>
      <c r="J5" s="459"/>
      <c r="K5" s="459"/>
      <c r="L5" s="459"/>
      <c r="M5" s="459"/>
      <c r="N5" s="459"/>
      <c r="O5" s="459"/>
      <c r="P5" s="459"/>
      <c r="Q5" s="459"/>
      <c r="R5" s="459"/>
      <c r="S5" s="459"/>
      <c r="T5" s="459"/>
      <c r="U5" s="459"/>
      <c r="V5" s="460"/>
      <c r="W5" s="46"/>
      <c r="X5" s="44"/>
      <c r="Y5" s="34"/>
    </row>
    <row r="6" spans="1:25" ht="24.6" thickBot="1" x14ac:dyDescent="0.25">
      <c r="A6" s="47"/>
      <c r="B6" s="47"/>
      <c r="C6" s="47"/>
      <c r="D6" s="47"/>
      <c r="E6" s="47"/>
      <c r="F6" s="47"/>
      <c r="G6" s="48"/>
      <c r="H6" s="140" t="s">
        <v>39</v>
      </c>
      <c r="I6" s="49"/>
      <c r="J6" s="140" t="s">
        <v>40</v>
      </c>
      <c r="K6" s="49"/>
      <c r="L6" s="140" t="s">
        <v>41</v>
      </c>
      <c r="M6" s="48"/>
      <c r="N6" s="140" t="s">
        <v>42</v>
      </c>
      <c r="O6" s="49"/>
      <c r="P6" s="140" t="s">
        <v>43</v>
      </c>
      <c r="Q6" s="49"/>
      <c r="R6" s="140" t="s">
        <v>44</v>
      </c>
      <c r="S6" s="48"/>
      <c r="T6" s="140" t="s">
        <v>45</v>
      </c>
      <c r="U6" s="46"/>
      <c r="V6" s="113" t="s">
        <v>4</v>
      </c>
      <c r="W6" s="46"/>
      <c r="X6" s="149" t="s">
        <v>64</v>
      </c>
      <c r="Y6" s="112" t="s">
        <v>0</v>
      </c>
    </row>
    <row r="7" spans="1:25" s="3" customFormat="1" ht="9" customHeight="1" x14ac:dyDescent="0.2">
      <c r="A7" s="34"/>
      <c r="B7" s="50"/>
      <c r="C7" s="35"/>
      <c r="D7" s="35"/>
      <c r="E7" s="35"/>
      <c r="F7" s="35"/>
      <c r="G7" s="43"/>
      <c r="H7" s="43"/>
      <c r="I7" s="43"/>
      <c r="J7" s="43"/>
      <c r="K7" s="43"/>
      <c r="L7" s="43"/>
      <c r="M7" s="43"/>
      <c r="N7" s="43"/>
      <c r="O7" s="43"/>
      <c r="P7" s="43"/>
      <c r="Q7" s="43"/>
      <c r="R7" s="43"/>
      <c r="S7" s="43"/>
      <c r="T7" s="43"/>
      <c r="U7" s="43"/>
      <c r="V7" s="114"/>
      <c r="W7" s="43"/>
      <c r="X7" s="43"/>
      <c r="Y7" s="43"/>
    </row>
    <row r="8" spans="1:25" ht="12" x14ac:dyDescent="0.2">
      <c r="A8" s="34"/>
      <c r="B8" s="51" t="s">
        <v>113</v>
      </c>
      <c r="C8" s="52"/>
      <c r="D8" s="52"/>
      <c r="E8" s="52"/>
      <c r="F8" s="53"/>
      <c r="G8" s="44"/>
      <c r="H8" s="108"/>
      <c r="I8" s="54"/>
      <c r="J8" s="108"/>
      <c r="K8" s="43"/>
      <c r="L8" s="108"/>
      <c r="M8" s="43"/>
      <c r="N8" s="108"/>
      <c r="O8" s="54"/>
      <c r="P8" s="108"/>
      <c r="Q8" s="43"/>
      <c r="R8" s="108"/>
      <c r="S8" s="43"/>
      <c r="T8" s="108"/>
      <c r="U8" s="152"/>
      <c r="V8" s="117">
        <f>N8+L8+J8+H8+P8+R8+T8</f>
        <v>0</v>
      </c>
      <c r="W8" s="152"/>
      <c r="X8" s="55"/>
      <c r="Y8" s="35"/>
    </row>
    <row r="9" spans="1:25" ht="12" x14ac:dyDescent="0.2">
      <c r="A9" s="34"/>
      <c r="B9" s="51" t="s">
        <v>112</v>
      </c>
      <c r="C9" s="52"/>
      <c r="D9" s="52"/>
      <c r="E9" s="52"/>
      <c r="F9" s="53"/>
      <c r="G9" s="44"/>
      <c r="H9" s="109"/>
      <c r="I9" s="56"/>
      <c r="J9" s="109"/>
      <c r="K9" s="24"/>
      <c r="L9" s="109"/>
      <c r="M9" s="152"/>
      <c r="N9" s="109"/>
      <c r="O9" s="56"/>
      <c r="P9" s="109"/>
      <c r="Q9" s="24"/>
      <c r="R9" s="109"/>
      <c r="S9" s="152"/>
      <c r="T9" s="109"/>
      <c r="U9" s="152"/>
      <c r="V9" s="150">
        <f>N9+L9+J9+H9+P9+R9+T9</f>
        <v>0</v>
      </c>
      <c r="W9" s="152"/>
      <c r="X9" s="152"/>
      <c r="Y9" s="152"/>
    </row>
    <row r="10" spans="1:25" s="3" customFormat="1" ht="7.2" customHeight="1" x14ac:dyDescent="0.2">
      <c r="A10" s="34"/>
      <c r="B10" s="41"/>
      <c r="C10" s="57"/>
      <c r="D10" s="57"/>
      <c r="E10" s="57"/>
      <c r="F10" s="57"/>
      <c r="G10" s="44"/>
      <c r="H10" s="58"/>
      <c r="I10" s="59"/>
      <c r="J10" s="58"/>
      <c r="K10" s="24"/>
      <c r="L10" s="58"/>
      <c r="M10" s="152"/>
      <c r="N10" s="58"/>
      <c r="O10" s="59"/>
      <c r="P10" s="58"/>
      <c r="Q10" s="24"/>
      <c r="R10" s="58"/>
      <c r="S10" s="152"/>
      <c r="T10" s="58"/>
      <c r="U10" s="152"/>
      <c r="V10" s="60"/>
      <c r="W10" s="152"/>
      <c r="X10" s="152"/>
      <c r="Y10" s="152"/>
    </row>
    <row r="11" spans="1:25" s="3" customFormat="1" ht="12" x14ac:dyDescent="0.2">
      <c r="A11" s="34"/>
      <c r="B11" s="51" t="s">
        <v>111</v>
      </c>
      <c r="C11" s="52"/>
      <c r="D11" s="52"/>
      <c r="E11" s="52"/>
      <c r="F11" s="53"/>
      <c r="G11" s="44"/>
      <c r="H11" s="110"/>
      <c r="I11" s="61"/>
      <c r="J11" s="110"/>
      <c r="K11" s="24"/>
      <c r="L11" s="110"/>
      <c r="M11" s="152"/>
      <c r="N11" s="110"/>
      <c r="O11" s="61"/>
      <c r="P11" s="110"/>
      <c r="Q11" s="24"/>
      <c r="R11" s="110"/>
      <c r="S11" s="152"/>
      <c r="T11" s="110"/>
      <c r="U11" s="152"/>
      <c r="V11" s="115">
        <f>N11+L11+J11+H11+P11+R11+T11</f>
        <v>0</v>
      </c>
      <c r="W11" s="152"/>
      <c r="X11" s="152"/>
      <c r="Y11" s="152"/>
    </row>
    <row r="12" spans="1:25" ht="12" x14ac:dyDescent="0.2">
      <c r="A12" s="34"/>
      <c r="B12" s="62"/>
      <c r="C12" s="47"/>
      <c r="D12" s="47"/>
      <c r="E12" s="47"/>
      <c r="F12" s="47"/>
      <c r="G12" s="44"/>
      <c r="H12" s="55"/>
      <c r="I12" s="152"/>
      <c r="J12" s="35"/>
      <c r="K12" s="152"/>
      <c r="L12" s="35"/>
      <c r="M12" s="35"/>
      <c r="N12" s="35"/>
      <c r="O12" s="152"/>
      <c r="P12" s="35"/>
      <c r="Q12" s="152"/>
      <c r="R12" s="35"/>
      <c r="S12" s="35"/>
      <c r="T12" s="35"/>
      <c r="U12" s="152"/>
      <c r="V12" s="63"/>
      <c r="W12" s="152"/>
      <c r="X12" s="35"/>
      <c r="Y12" s="35"/>
    </row>
    <row r="13" spans="1:25" ht="12" x14ac:dyDescent="0.2">
      <c r="A13" s="157"/>
      <c r="B13" s="158"/>
      <c r="C13" s="159"/>
      <c r="D13" s="159"/>
      <c r="E13" s="159"/>
      <c r="F13" s="64" t="s">
        <v>14</v>
      </c>
      <c r="G13" s="44"/>
      <c r="H13" s="111" t="s">
        <v>2</v>
      </c>
      <c r="I13" s="49"/>
      <c r="J13" s="111" t="s">
        <v>2</v>
      </c>
      <c r="K13" s="49"/>
      <c r="L13" s="111" t="s">
        <v>2</v>
      </c>
      <c r="M13" s="48"/>
      <c r="N13" s="111" t="s">
        <v>2</v>
      </c>
      <c r="O13" s="49"/>
      <c r="P13" s="111" t="s">
        <v>2</v>
      </c>
      <c r="Q13" s="49"/>
      <c r="R13" s="111" t="s">
        <v>2</v>
      </c>
      <c r="S13" s="48"/>
      <c r="T13" s="111" t="s">
        <v>2</v>
      </c>
      <c r="U13" s="152"/>
      <c r="V13" s="116" t="s">
        <v>2</v>
      </c>
      <c r="W13" s="152"/>
      <c r="X13" s="111" t="s">
        <v>2</v>
      </c>
      <c r="Y13" s="111" t="s">
        <v>2</v>
      </c>
    </row>
    <row r="14" spans="1:25" ht="13.2" x14ac:dyDescent="0.2">
      <c r="A14" s="480"/>
      <c r="B14" s="106" t="s">
        <v>143</v>
      </c>
      <c r="C14" s="107"/>
      <c r="D14" s="107"/>
      <c r="E14" s="107"/>
      <c r="F14" s="160"/>
      <c r="G14" s="34"/>
      <c r="H14" s="161" t="s">
        <v>162</v>
      </c>
      <c r="I14" s="162"/>
      <c r="J14" s="35"/>
      <c r="K14" s="65"/>
      <c r="L14" s="35"/>
      <c r="M14" s="66"/>
      <c r="N14" s="66"/>
      <c r="O14" s="162"/>
      <c r="P14" s="35"/>
      <c r="Q14" s="65"/>
      <c r="R14" s="35"/>
      <c r="S14" s="66"/>
      <c r="T14" s="66"/>
      <c r="U14" s="24"/>
      <c r="V14" s="67"/>
      <c r="W14" s="24"/>
      <c r="X14" s="66"/>
      <c r="Y14" s="66"/>
    </row>
    <row r="15" spans="1:25" ht="11.4" customHeight="1" x14ac:dyDescent="0.2">
      <c r="A15" s="480"/>
      <c r="B15" s="152" t="s">
        <v>126</v>
      </c>
      <c r="C15" s="152"/>
      <c r="D15" s="152"/>
      <c r="E15" s="152"/>
      <c r="F15" s="118" t="s">
        <v>175</v>
      </c>
      <c r="G15" s="34"/>
      <c r="H15" s="6">
        <f>'Répartition du personnel'!AA94+'Répartition du personnel'!AA95</f>
        <v>0</v>
      </c>
      <c r="I15" s="24"/>
      <c r="J15" s="6">
        <f>'Répartition du personnel'!AB94+'Répartition du personnel'!AB95</f>
        <v>0</v>
      </c>
      <c r="K15" s="24"/>
      <c r="L15" s="6">
        <f>'Répartition du personnel'!AC94+'Répartition du personnel'!AC95</f>
        <v>0</v>
      </c>
      <c r="M15" s="66"/>
      <c r="N15" s="6">
        <f>'Répartition du personnel'!AD94+'Répartition du personnel'!AD95</f>
        <v>0</v>
      </c>
      <c r="O15" s="24"/>
      <c r="P15" s="6">
        <f>'Répartition du personnel'!AE94+'Répartition du personnel'!AE95</f>
        <v>0</v>
      </c>
      <c r="Q15" s="24"/>
      <c r="R15" s="6">
        <f>'Répartition du personnel'!AF94+'Répartition du personnel'!AF95</f>
        <v>0</v>
      </c>
      <c r="S15" s="66"/>
      <c r="T15" s="6">
        <f>'Répartition du personnel'!AG94+'Répartition du personnel'!AG95</f>
        <v>0</v>
      </c>
      <c r="U15" s="24"/>
      <c r="V15" s="99">
        <f t="shared" ref="V15:V19" si="0">N15+L15+J15+H15+P15+R15+T15</f>
        <v>0</v>
      </c>
      <c r="W15" s="24"/>
      <c r="X15" s="6">
        <f>'Répartition du personnel'!AJ94+'Répartition du personnel'!AJ95</f>
        <v>0</v>
      </c>
      <c r="Y15" s="102">
        <f t="shared" ref="Y15:Y19" si="1">X15+V15</f>
        <v>0</v>
      </c>
    </row>
    <row r="16" spans="1:25" ht="11.4" customHeight="1" x14ac:dyDescent="0.2">
      <c r="A16" s="480"/>
      <c r="B16" s="457" t="s">
        <v>15</v>
      </c>
      <c r="C16" s="457"/>
      <c r="D16" s="457"/>
      <c r="E16" s="457"/>
      <c r="F16" s="457"/>
      <c r="G16" s="34"/>
      <c r="H16" s="97"/>
      <c r="I16" s="24"/>
      <c r="J16" s="97"/>
      <c r="K16" s="24"/>
      <c r="L16" s="97"/>
      <c r="M16" s="66"/>
      <c r="N16" s="97"/>
      <c r="O16" s="24"/>
      <c r="P16" s="97"/>
      <c r="Q16" s="24"/>
      <c r="R16" s="97"/>
      <c r="S16" s="66"/>
      <c r="T16" s="97"/>
      <c r="U16" s="24"/>
      <c r="V16" s="100">
        <f t="shared" si="0"/>
        <v>0</v>
      </c>
      <c r="W16" s="24"/>
      <c r="X16" s="98"/>
      <c r="Y16" s="103">
        <f t="shared" si="1"/>
        <v>0</v>
      </c>
    </row>
    <row r="17" spans="1:25" x14ac:dyDescent="0.2">
      <c r="A17" s="480"/>
      <c r="B17" s="457" t="s">
        <v>5</v>
      </c>
      <c r="C17" s="457"/>
      <c r="D17" s="457"/>
      <c r="E17" s="457"/>
      <c r="F17" s="457"/>
      <c r="G17" s="34"/>
      <c r="H17" s="98"/>
      <c r="I17" s="24"/>
      <c r="J17" s="98"/>
      <c r="K17" s="24"/>
      <c r="L17" s="98"/>
      <c r="M17" s="66"/>
      <c r="N17" s="98"/>
      <c r="O17" s="24"/>
      <c r="P17" s="98"/>
      <c r="Q17" s="24"/>
      <c r="R17" s="98"/>
      <c r="S17" s="66"/>
      <c r="T17" s="98"/>
      <c r="U17" s="24"/>
      <c r="V17" s="100">
        <f t="shared" si="0"/>
        <v>0</v>
      </c>
      <c r="W17" s="24"/>
      <c r="X17" s="97"/>
      <c r="Y17" s="103">
        <f t="shared" si="1"/>
        <v>0</v>
      </c>
    </row>
    <row r="18" spans="1:25" x14ac:dyDescent="0.2">
      <c r="A18" s="480"/>
      <c r="B18" s="457" t="s">
        <v>16</v>
      </c>
      <c r="C18" s="457"/>
      <c r="D18" s="457"/>
      <c r="E18" s="457"/>
      <c r="F18" s="457"/>
      <c r="G18" s="34"/>
      <c r="H18" s="98"/>
      <c r="I18" s="24"/>
      <c r="J18" s="98"/>
      <c r="K18" s="24"/>
      <c r="L18" s="98"/>
      <c r="M18" s="66"/>
      <c r="N18" s="98"/>
      <c r="O18" s="24"/>
      <c r="P18" s="98"/>
      <c r="Q18" s="24"/>
      <c r="R18" s="98"/>
      <c r="S18" s="66"/>
      <c r="T18" s="98"/>
      <c r="U18" s="24"/>
      <c r="V18" s="100">
        <f t="shared" si="0"/>
        <v>0</v>
      </c>
      <c r="W18" s="24"/>
      <c r="X18" s="97"/>
      <c r="Y18" s="103">
        <f t="shared" si="1"/>
        <v>0</v>
      </c>
    </row>
    <row r="19" spans="1:25" ht="12" thickBot="1" x14ac:dyDescent="0.25">
      <c r="A19" s="480"/>
      <c r="B19" s="457" t="s">
        <v>120</v>
      </c>
      <c r="C19" s="457"/>
      <c r="D19" s="457"/>
      <c r="E19" s="457"/>
      <c r="F19" s="457"/>
      <c r="G19" s="34"/>
      <c r="H19" s="98"/>
      <c r="I19" s="24"/>
      <c r="J19" s="98"/>
      <c r="K19" s="24"/>
      <c r="L19" s="98"/>
      <c r="M19" s="66"/>
      <c r="N19" s="98"/>
      <c r="O19" s="24"/>
      <c r="P19" s="98"/>
      <c r="Q19" s="24"/>
      <c r="R19" s="98"/>
      <c r="S19" s="66"/>
      <c r="T19" s="98"/>
      <c r="U19" s="24"/>
      <c r="V19" s="100">
        <f t="shared" si="0"/>
        <v>0</v>
      </c>
      <c r="W19" s="24"/>
      <c r="X19" s="98"/>
      <c r="Y19" s="103">
        <f t="shared" si="1"/>
        <v>0</v>
      </c>
    </row>
    <row r="20" spans="1:25" ht="12" x14ac:dyDescent="0.2">
      <c r="A20" s="480"/>
      <c r="B20" s="467" t="s">
        <v>145</v>
      </c>
      <c r="C20" s="468"/>
      <c r="D20" s="468"/>
      <c r="E20" s="468"/>
      <c r="F20" s="469"/>
      <c r="G20" s="34"/>
      <c r="H20" s="141">
        <f>SUM(H15:H19)</f>
        <v>0</v>
      </c>
      <c r="I20" s="24"/>
      <c r="J20" s="141">
        <f>SUM(J15:J19)</f>
        <v>0</v>
      </c>
      <c r="K20" s="24"/>
      <c r="L20" s="141">
        <f>SUM(L15:L19)</f>
        <v>0</v>
      </c>
      <c r="M20" s="66"/>
      <c r="N20" s="141">
        <f>SUM(N15:N19)</f>
        <v>0</v>
      </c>
      <c r="O20" s="24"/>
      <c r="P20" s="141">
        <f>SUM(P15:P19)</f>
        <v>0</v>
      </c>
      <c r="Q20" s="24"/>
      <c r="R20" s="141">
        <f>SUM(R15:R19)</f>
        <v>0</v>
      </c>
      <c r="S20" s="66"/>
      <c r="T20" s="141">
        <f>SUM(T15:T19)</f>
        <v>0</v>
      </c>
      <c r="U20" s="24"/>
      <c r="V20" s="142">
        <f>SUM(V15:V19)</f>
        <v>0</v>
      </c>
      <c r="W20" s="24"/>
      <c r="X20" s="141">
        <f>SUM(X15:X19)</f>
        <v>0</v>
      </c>
      <c r="Y20" s="141">
        <f>SUM(Y15:Y19)</f>
        <v>0</v>
      </c>
    </row>
    <row r="21" spans="1:25" ht="12" thickBot="1" x14ac:dyDescent="0.25">
      <c r="A21" s="480"/>
      <c r="B21" s="476" t="s">
        <v>17</v>
      </c>
      <c r="C21" s="477"/>
      <c r="D21" s="477"/>
      <c r="E21" s="477"/>
      <c r="F21" s="478"/>
      <c r="G21" s="34"/>
      <c r="H21" s="145">
        <f>IFERROR((H20-'Répartition du personnel'!AA95)/H9,0)</f>
        <v>0</v>
      </c>
      <c r="I21" s="31"/>
      <c r="J21" s="145">
        <f>IFERROR((J20-'Répartition du personnel'!AB95)/J9,0)</f>
        <v>0</v>
      </c>
      <c r="K21" s="146"/>
      <c r="L21" s="145">
        <f>IFERROR((L20-'Répartition du personnel'!AC95)/L9,0)</f>
        <v>0</v>
      </c>
      <c r="M21" s="147"/>
      <c r="N21" s="145">
        <f>IFERROR((N20-'Répartition du personnel'!AD95)/N9,0)</f>
        <v>0</v>
      </c>
      <c r="O21" s="146"/>
      <c r="P21" s="145">
        <f>IFERROR((P20-'Répartition du personnel'!AE95)/P9,0)</f>
        <v>0</v>
      </c>
      <c r="Q21" s="146"/>
      <c r="R21" s="145">
        <f>IFERROR((R20-'Répartition du personnel'!AF95)/R9,0)</f>
        <v>0</v>
      </c>
      <c r="S21" s="147"/>
      <c r="T21" s="145">
        <f>IFERROR((T20-'Répartition du personnel'!AG95)/T9,0)</f>
        <v>0</v>
      </c>
      <c r="U21" s="24"/>
      <c r="V21" s="143"/>
      <c r="W21" s="24"/>
      <c r="X21" s="144"/>
      <c r="Y21" s="144"/>
    </row>
    <row r="22" spans="1:25" ht="12" x14ac:dyDescent="0.2">
      <c r="A22" s="480"/>
      <c r="B22" s="153"/>
      <c r="C22" s="153"/>
      <c r="D22" s="153"/>
      <c r="E22" s="153"/>
      <c r="F22" s="148" t="s">
        <v>18</v>
      </c>
      <c r="G22" s="34"/>
      <c r="H22" s="25">
        <f>IF(OR(H20=0,H58=0),0,H20/H58)</f>
        <v>0</v>
      </c>
      <c r="I22" s="24"/>
      <c r="J22" s="25">
        <f>IF(OR(J20=0,J58=0),0,J20/J58)</f>
        <v>0</v>
      </c>
      <c r="K22" s="24"/>
      <c r="L22" s="25">
        <f>IF(OR(L20=0,L58=0),0,L20/L58)</f>
        <v>0</v>
      </c>
      <c r="M22" s="66"/>
      <c r="N22" s="25">
        <f>IF(OR(N20=0,N58=0),0,N20/N58)</f>
        <v>0</v>
      </c>
      <c r="O22" s="24"/>
      <c r="P22" s="25">
        <f>IF(OR(P20=0,P58=0),0,P20/P58)</f>
        <v>0</v>
      </c>
      <c r="Q22" s="24"/>
      <c r="R22" s="25">
        <f>IF(OR(R20=0,R58=0),0,R20/R58)</f>
        <v>0</v>
      </c>
      <c r="S22" s="66"/>
      <c r="T22" s="25">
        <f>IF(OR(T20=0,T58=0),0,T20/T58)</f>
        <v>0</v>
      </c>
      <c r="U22" s="24"/>
      <c r="V22" s="28">
        <f>IF(OR(V20=0,V58=0),0,V20/V58)</f>
        <v>0</v>
      </c>
      <c r="W22" s="24"/>
      <c r="X22" s="24"/>
      <c r="Y22" s="24"/>
    </row>
    <row r="23" spans="1:25" ht="12" x14ac:dyDescent="0.2">
      <c r="A23" s="480"/>
      <c r="B23" s="466"/>
      <c r="C23" s="466"/>
      <c r="D23" s="466"/>
      <c r="E23" s="466"/>
      <c r="F23" s="466"/>
      <c r="G23" s="34"/>
      <c r="H23" s="119"/>
      <c r="I23" s="120"/>
      <c r="J23" s="120"/>
      <c r="K23" s="120"/>
      <c r="L23" s="120"/>
      <c r="M23" s="120"/>
      <c r="N23" s="121"/>
      <c r="O23" s="120"/>
      <c r="P23" s="120"/>
      <c r="Q23" s="120"/>
      <c r="R23" s="120"/>
      <c r="S23" s="120"/>
      <c r="T23" s="121"/>
      <c r="U23" s="24"/>
      <c r="V23" s="67"/>
      <c r="W23" s="24"/>
      <c r="X23" s="66"/>
      <c r="Y23" s="66"/>
    </row>
    <row r="24" spans="1:25" ht="12" x14ac:dyDescent="0.2">
      <c r="A24" s="480"/>
      <c r="B24" s="153"/>
      <c r="C24" s="153"/>
      <c r="D24" s="153"/>
      <c r="E24" s="153"/>
      <c r="F24" s="153"/>
      <c r="G24" s="34"/>
      <c r="H24" s="24"/>
      <c r="I24" s="24"/>
      <c r="J24" s="24"/>
      <c r="K24" s="24"/>
      <c r="L24" s="24"/>
      <c r="M24" s="24"/>
      <c r="N24" s="24"/>
      <c r="O24" s="24"/>
      <c r="P24" s="24"/>
      <c r="Q24" s="24"/>
      <c r="R24" s="24"/>
      <c r="S24" s="24"/>
      <c r="T24" s="24"/>
      <c r="U24" s="24"/>
      <c r="V24" s="67"/>
      <c r="W24" s="24"/>
      <c r="X24" s="66"/>
      <c r="Y24" s="66"/>
    </row>
    <row r="25" spans="1:25" ht="12" customHeight="1" x14ac:dyDescent="0.2">
      <c r="A25" s="480"/>
      <c r="B25" s="106" t="s">
        <v>115</v>
      </c>
      <c r="C25" s="107"/>
      <c r="D25" s="107"/>
      <c r="E25" s="107"/>
      <c r="F25" s="160"/>
      <c r="G25" s="34"/>
      <c r="H25" s="161" t="s">
        <v>163</v>
      </c>
      <c r="I25" s="162"/>
      <c r="J25" s="35"/>
      <c r="K25" s="65"/>
      <c r="L25" s="35"/>
      <c r="M25" s="66"/>
      <c r="N25" s="66"/>
      <c r="O25" s="162"/>
      <c r="P25" s="35"/>
      <c r="Q25" s="65"/>
      <c r="R25" s="35"/>
      <c r="S25" s="66"/>
      <c r="T25" s="66"/>
      <c r="U25" s="24"/>
      <c r="V25" s="67"/>
      <c r="W25" s="24"/>
      <c r="X25" s="66"/>
      <c r="Y25" s="66"/>
    </row>
    <row r="26" spans="1:25" ht="11.4" customHeight="1" x14ac:dyDescent="0.2">
      <c r="A26" s="480"/>
      <c r="B26" s="152" t="s">
        <v>126</v>
      </c>
      <c r="C26" s="152"/>
      <c r="D26" s="152"/>
      <c r="E26" s="152"/>
      <c r="F26" s="118" t="s">
        <v>175</v>
      </c>
      <c r="G26" s="34"/>
      <c r="H26" s="6">
        <f>'Répartition du personnel'!AA96</f>
        <v>0</v>
      </c>
      <c r="I26" s="24"/>
      <c r="J26" s="6">
        <f>'Répartition du personnel'!AB96</f>
        <v>0</v>
      </c>
      <c r="K26" s="24"/>
      <c r="L26" s="6">
        <f>'Répartition du personnel'!AC96</f>
        <v>0</v>
      </c>
      <c r="M26" s="66"/>
      <c r="N26" s="6">
        <f>'Répartition du personnel'!AD96</f>
        <v>0</v>
      </c>
      <c r="O26" s="24"/>
      <c r="P26" s="6">
        <f>'Répartition du personnel'!AE96</f>
        <v>0</v>
      </c>
      <c r="Q26" s="24"/>
      <c r="R26" s="6">
        <f>'Répartition du personnel'!AF96</f>
        <v>0</v>
      </c>
      <c r="S26" s="66"/>
      <c r="T26" s="6">
        <f>'Répartition du personnel'!AG96</f>
        <v>0</v>
      </c>
      <c r="U26" s="24"/>
      <c r="V26" s="99">
        <f t="shared" ref="V26:V28" si="2">N26+L26+J26+H26+P26+R26+T26</f>
        <v>0</v>
      </c>
      <c r="W26" s="24"/>
      <c r="X26" s="6">
        <f>'Répartition du personnel'!AJ96</f>
        <v>0</v>
      </c>
      <c r="Y26" s="102">
        <f>X26+V26</f>
        <v>0</v>
      </c>
    </row>
    <row r="27" spans="1:25" ht="11.4" customHeight="1" x14ac:dyDescent="0.2">
      <c r="A27" s="480"/>
      <c r="B27" s="457" t="s">
        <v>15</v>
      </c>
      <c r="C27" s="457"/>
      <c r="D27" s="457"/>
      <c r="E27" s="457"/>
      <c r="F27" s="457"/>
      <c r="G27" s="34"/>
      <c r="H27" s="97"/>
      <c r="I27" s="24"/>
      <c r="J27" s="97"/>
      <c r="K27" s="24"/>
      <c r="L27" s="97"/>
      <c r="M27" s="66"/>
      <c r="N27" s="97"/>
      <c r="O27" s="24"/>
      <c r="P27" s="97"/>
      <c r="Q27" s="24"/>
      <c r="R27" s="97"/>
      <c r="S27" s="66"/>
      <c r="T27" s="97"/>
      <c r="U27" s="24"/>
      <c r="V27" s="100">
        <f t="shared" si="2"/>
        <v>0</v>
      </c>
      <c r="W27" s="24"/>
      <c r="X27" s="97"/>
      <c r="Y27" s="103">
        <f>X27+V27</f>
        <v>0</v>
      </c>
    </row>
    <row r="28" spans="1:25" ht="12" thickBot="1" x14ac:dyDescent="0.25">
      <c r="A28" s="480"/>
      <c r="B28" s="457" t="s">
        <v>19</v>
      </c>
      <c r="C28" s="457"/>
      <c r="D28" s="457"/>
      <c r="E28" s="457"/>
      <c r="F28" s="457"/>
      <c r="G28" s="34"/>
      <c r="H28" s="98"/>
      <c r="I28" s="24"/>
      <c r="J28" s="98"/>
      <c r="K28" s="24"/>
      <c r="L28" s="98"/>
      <c r="M28" s="66"/>
      <c r="N28" s="98"/>
      <c r="O28" s="24"/>
      <c r="P28" s="98"/>
      <c r="Q28" s="24"/>
      <c r="R28" s="98"/>
      <c r="S28" s="66"/>
      <c r="T28" s="98"/>
      <c r="U28" s="24"/>
      <c r="V28" s="101">
        <f t="shared" si="2"/>
        <v>0</v>
      </c>
      <c r="W28" s="24"/>
      <c r="X28" s="97"/>
      <c r="Y28" s="103">
        <f>X28+V28</f>
        <v>0</v>
      </c>
    </row>
    <row r="29" spans="1:25" ht="12.6" thickBot="1" x14ac:dyDescent="0.25">
      <c r="A29" s="480"/>
      <c r="B29" s="470" t="s">
        <v>114</v>
      </c>
      <c r="C29" s="471"/>
      <c r="D29" s="471"/>
      <c r="E29" s="471"/>
      <c r="F29" s="472"/>
      <c r="G29" s="34"/>
      <c r="H29" s="20">
        <f>SUM(H26:H28)</f>
        <v>0</v>
      </c>
      <c r="I29" s="24"/>
      <c r="J29" s="20">
        <f>SUM(J26:J28)</f>
        <v>0</v>
      </c>
      <c r="K29" s="24"/>
      <c r="L29" s="20">
        <f>SUM(L26:L28)</f>
        <v>0</v>
      </c>
      <c r="M29" s="66"/>
      <c r="N29" s="20">
        <f>SUM(N26:N28)</f>
        <v>0</v>
      </c>
      <c r="O29" s="24"/>
      <c r="P29" s="20">
        <f>SUM(P26:P28)</f>
        <v>0</v>
      </c>
      <c r="Q29" s="24"/>
      <c r="R29" s="20">
        <f>SUM(R26:R28)</f>
        <v>0</v>
      </c>
      <c r="S29" s="66"/>
      <c r="T29" s="20">
        <f>SUM(T26:T28)</f>
        <v>0</v>
      </c>
      <c r="U29" s="24"/>
      <c r="V29" s="27">
        <f>SUM(V26:V28)</f>
        <v>0</v>
      </c>
      <c r="W29" s="24"/>
      <c r="X29" s="20">
        <f>SUM(X26:X28)</f>
        <v>0</v>
      </c>
      <c r="Y29" s="20">
        <f>SUM(Y26:Y28)</f>
        <v>0</v>
      </c>
    </row>
    <row r="30" spans="1:25" ht="12" x14ac:dyDescent="0.2">
      <c r="A30" s="480"/>
      <c r="B30" s="153"/>
      <c r="C30" s="153"/>
      <c r="D30" s="153"/>
      <c r="E30" s="153"/>
      <c r="F30" s="148" t="s">
        <v>20</v>
      </c>
      <c r="G30" s="34"/>
      <c r="H30" s="25">
        <f>IF(OR(H29=0,H58=0),0,H29/H58)</f>
        <v>0</v>
      </c>
      <c r="I30" s="24"/>
      <c r="J30" s="25">
        <f>IF(OR(J29=0,J58=0),0,J29/J58)</f>
        <v>0</v>
      </c>
      <c r="K30" s="24"/>
      <c r="L30" s="25">
        <f>IF(OR(L29=0,L58=0),0,L29/L58)</f>
        <v>0</v>
      </c>
      <c r="M30" s="66"/>
      <c r="N30" s="25">
        <f>IF(OR(N29=0,N58=0),0,N29/N58)</f>
        <v>0</v>
      </c>
      <c r="O30" s="24"/>
      <c r="P30" s="25">
        <f>IF(OR(P29=0,P58=0),0,P29/P58)</f>
        <v>0</v>
      </c>
      <c r="Q30" s="24"/>
      <c r="R30" s="25">
        <f>IF(OR(R29=0,R58=0),0,R29/R58)</f>
        <v>0</v>
      </c>
      <c r="S30" s="66"/>
      <c r="T30" s="25">
        <f>IF(OR(T29=0,T58=0),0,T29/T58)</f>
        <v>0</v>
      </c>
      <c r="U30" s="24"/>
      <c r="V30" s="28">
        <f>IF(OR(V29=0,V58=0),0,V29/V58)</f>
        <v>0</v>
      </c>
      <c r="W30" s="24"/>
      <c r="X30" s="24"/>
      <c r="Y30" s="24"/>
    </row>
    <row r="31" spans="1:25" ht="12" x14ac:dyDescent="0.2">
      <c r="A31" s="480"/>
      <c r="B31" s="466"/>
      <c r="C31" s="466"/>
      <c r="D31" s="466"/>
      <c r="E31" s="466"/>
      <c r="F31" s="466"/>
      <c r="G31" s="34"/>
      <c r="H31" s="68"/>
      <c r="I31" s="69"/>
      <c r="J31" s="69"/>
      <c r="K31" s="69"/>
      <c r="L31" s="69"/>
      <c r="M31" s="69"/>
      <c r="N31" s="70"/>
      <c r="O31" s="69"/>
      <c r="P31" s="69"/>
      <c r="Q31" s="69"/>
      <c r="R31" s="69"/>
      <c r="S31" s="69"/>
      <c r="T31" s="70"/>
      <c r="U31" s="24"/>
      <c r="V31" s="67"/>
      <c r="W31" s="24"/>
      <c r="X31" s="66"/>
      <c r="Y31" s="66"/>
    </row>
    <row r="32" spans="1:25" s="3" customFormat="1" ht="13.2" customHeight="1" x14ac:dyDescent="0.2">
      <c r="A32" s="480"/>
      <c r="B32" s="153"/>
      <c r="C32" s="153"/>
      <c r="D32" s="153"/>
      <c r="E32" s="153"/>
      <c r="F32" s="153"/>
      <c r="G32" s="34"/>
      <c r="H32" s="24"/>
      <c r="I32" s="24"/>
      <c r="J32" s="24"/>
      <c r="K32" s="24"/>
      <c r="L32" s="24"/>
      <c r="M32" s="24"/>
      <c r="N32" s="24"/>
      <c r="O32" s="24"/>
      <c r="P32" s="24"/>
      <c r="Q32" s="24"/>
      <c r="R32" s="24"/>
      <c r="S32" s="24"/>
      <c r="T32" s="24"/>
      <c r="U32" s="24"/>
      <c r="V32" s="67"/>
      <c r="W32" s="24"/>
      <c r="X32" s="66"/>
      <c r="Y32" s="66"/>
    </row>
    <row r="33" spans="1:25" ht="24" customHeight="1" x14ac:dyDescent="0.2">
      <c r="A33" s="480"/>
      <c r="B33" s="481" t="s">
        <v>144</v>
      </c>
      <c r="C33" s="482"/>
      <c r="D33" s="482"/>
      <c r="E33" s="482"/>
      <c r="F33" s="483"/>
      <c r="G33" s="34"/>
      <c r="H33" s="161" t="s">
        <v>164</v>
      </c>
      <c r="I33" s="162"/>
      <c r="J33" s="35"/>
      <c r="K33" s="65"/>
      <c r="L33" s="35"/>
      <c r="M33" s="66"/>
      <c r="N33" s="66"/>
      <c r="O33" s="162"/>
      <c r="P33" s="35"/>
      <c r="Q33" s="65"/>
      <c r="R33" s="35"/>
      <c r="S33" s="66"/>
      <c r="T33" s="66"/>
      <c r="U33" s="24"/>
      <c r="V33" s="67"/>
      <c r="W33" s="24"/>
      <c r="X33" s="66"/>
      <c r="Y33" s="66"/>
    </row>
    <row r="34" spans="1:25" ht="11.4" customHeight="1" x14ac:dyDescent="0.2">
      <c r="A34" s="480"/>
      <c r="B34" s="152" t="s">
        <v>126</v>
      </c>
      <c r="C34" s="152"/>
      <c r="D34" s="152"/>
      <c r="E34" s="152"/>
      <c r="F34" s="118" t="s">
        <v>175</v>
      </c>
      <c r="G34" s="34"/>
      <c r="H34" s="6">
        <f>'Répartition du personnel'!AA97</f>
        <v>0</v>
      </c>
      <c r="I34" s="24"/>
      <c r="J34" s="6">
        <f>'Répartition du personnel'!AB97</f>
        <v>0</v>
      </c>
      <c r="K34" s="24"/>
      <c r="L34" s="6">
        <f>'Répartition du personnel'!AC97</f>
        <v>0</v>
      </c>
      <c r="M34" s="66"/>
      <c r="N34" s="6">
        <f>'Répartition du personnel'!AD97</f>
        <v>0</v>
      </c>
      <c r="O34" s="24"/>
      <c r="P34" s="6">
        <f>'Répartition du personnel'!AE97</f>
        <v>0</v>
      </c>
      <c r="Q34" s="24"/>
      <c r="R34" s="6">
        <f>'Répartition du personnel'!AF97</f>
        <v>0</v>
      </c>
      <c r="S34" s="66"/>
      <c r="T34" s="6">
        <f>'Répartition du personnel'!AG97</f>
        <v>0</v>
      </c>
      <c r="U34" s="24"/>
      <c r="V34" s="99">
        <f t="shared" ref="V34:V40" si="3">N34+L34+J34+H34+P34+R34+T34</f>
        <v>0</v>
      </c>
      <c r="W34" s="24"/>
      <c r="X34" s="6">
        <f>'Répartition du personnel'!AJ97</f>
        <v>0</v>
      </c>
      <c r="Y34" s="102">
        <f t="shared" ref="Y34:Y40" si="4">X34+V34</f>
        <v>0</v>
      </c>
    </row>
    <row r="35" spans="1:25" x14ac:dyDescent="0.2">
      <c r="A35" s="480"/>
      <c r="B35" s="152" t="s">
        <v>15</v>
      </c>
      <c r="C35" s="152"/>
      <c r="D35" s="152"/>
      <c r="E35" s="152"/>
      <c r="F35" s="118"/>
      <c r="G35" s="34"/>
      <c r="H35" s="97"/>
      <c r="I35" s="24"/>
      <c r="J35" s="97"/>
      <c r="K35" s="24"/>
      <c r="L35" s="97"/>
      <c r="M35" s="66"/>
      <c r="N35" s="97"/>
      <c r="O35" s="24"/>
      <c r="P35" s="97"/>
      <c r="Q35" s="24"/>
      <c r="R35" s="97"/>
      <c r="S35" s="66"/>
      <c r="T35" s="97"/>
      <c r="U35" s="24"/>
      <c r="V35" s="100">
        <f t="shared" si="3"/>
        <v>0</v>
      </c>
      <c r="W35" s="24"/>
      <c r="X35" s="97"/>
      <c r="Y35" s="103">
        <f t="shared" si="4"/>
        <v>0</v>
      </c>
    </row>
    <row r="36" spans="1:25" ht="11.4" customHeight="1" x14ac:dyDescent="0.2">
      <c r="A36" s="480"/>
      <c r="B36" s="457" t="s">
        <v>21</v>
      </c>
      <c r="C36" s="457"/>
      <c r="D36" s="457"/>
      <c r="E36" s="457"/>
      <c r="F36" s="457"/>
      <c r="G36" s="34"/>
      <c r="H36" s="96"/>
      <c r="I36" s="24"/>
      <c r="J36" s="96"/>
      <c r="K36" s="24"/>
      <c r="L36" s="96"/>
      <c r="M36" s="66"/>
      <c r="N36" s="96"/>
      <c r="O36" s="24"/>
      <c r="P36" s="96"/>
      <c r="Q36" s="24"/>
      <c r="R36" s="96"/>
      <c r="S36" s="66"/>
      <c r="T36" s="96"/>
      <c r="U36" s="24"/>
      <c r="V36" s="100">
        <f t="shared" si="3"/>
        <v>0</v>
      </c>
      <c r="W36" s="24"/>
      <c r="X36" s="96"/>
      <c r="Y36" s="103">
        <f t="shared" si="4"/>
        <v>0</v>
      </c>
    </row>
    <row r="37" spans="1:25" ht="11.4" customHeight="1" x14ac:dyDescent="0.2">
      <c r="A37" s="480"/>
      <c r="B37" s="457" t="s">
        <v>22</v>
      </c>
      <c r="C37" s="457"/>
      <c r="D37" s="457"/>
      <c r="E37" s="457"/>
      <c r="F37" s="457"/>
      <c r="G37" s="34"/>
      <c r="H37" s="96"/>
      <c r="I37" s="24"/>
      <c r="J37" s="96"/>
      <c r="K37" s="24"/>
      <c r="L37" s="96"/>
      <c r="M37" s="66"/>
      <c r="N37" s="96"/>
      <c r="O37" s="24"/>
      <c r="P37" s="96"/>
      <c r="Q37" s="24"/>
      <c r="R37" s="96"/>
      <c r="S37" s="66"/>
      <c r="T37" s="96"/>
      <c r="U37" s="24"/>
      <c r="V37" s="100">
        <f t="shared" si="3"/>
        <v>0</v>
      </c>
      <c r="W37" s="24"/>
      <c r="X37" s="96"/>
      <c r="Y37" s="103">
        <f t="shared" si="4"/>
        <v>0</v>
      </c>
    </row>
    <row r="38" spans="1:25" ht="11.4" customHeight="1" x14ac:dyDescent="0.2">
      <c r="A38" s="480"/>
      <c r="B38" s="457" t="s">
        <v>23</v>
      </c>
      <c r="C38" s="457"/>
      <c r="D38" s="457"/>
      <c r="E38" s="457"/>
      <c r="F38" s="457"/>
      <c r="G38" s="34"/>
      <c r="H38" s="96"/>
      <c r="I38" s="24"/>
      <c r="J38" s="96"/>
      <c r="K38" s="24"/>
      <c r="L38" s="96"/>
      <c r="M38" s="66"/>
      <c r="N38" s="96"/>
      <c r="O38" s="24"/>
      <c r="P38" s="96"/>
      <c r="Q38" s="24"/>
      <c r="R38" s="96"/>
      <c r="S38" s="66"/>
      <c r="T38" s="96"/>
      <c r="U38" s="24"/>
      <c r="V38" s="100">
        <f t="shared" si="3"/>
        <v>0</v>
      </c>
      <c r="W38" s="24"/>
      <c r="X38" s="96"/>
      <c r="Y38" s="103">
        <f t="shared" si="4"/>
        <v>0</v>
      </c>
    </row>
    <row r="39" spans="1:25" ht="11.4" customHeight="1" x14ac:dyDescent="0.2">
      <c r="A39" s="480"/>
      <c r="B39" s="457" t="s">
        <v>24</v>
      </c>
      <c r="C39" s="457"/>
      <c r="D39" s="457"/>
      <c r="E39" s="457"/>
      <c r="F39" s="457"/>
      <c r="G39" s="34"/>
      <c r="H39" s="96"/>
      <c r="I39" s="24"/>
      <c r="J39" s="96"/>
      <c r="K39" s="24"/>
      <c r="L39" s="96"/>
      <c r="M39" s="66"/>
      <c r="N39" s="96"/>
      <c r="O39" s="24"/>
      <c r="P39" s="96"/>
      <c r="Q39" s="24"/>
      <c r="R39" s="96"/>
      <c r="S39" s="66"/>
      <c r="T39" s="96"/>
      <c r="U39" s="24"/>
      <c r="V39" s="100">
        <f t="shared" si="3"/>
        <v>0</v>
      </c>
      <c r="W39" s="24"/>
      <c r="X39" s="96"/>
      <c r="Y39" s="103">
        <f t="shared" si="4"/>
        <v>0</v>
      </c>
    </row>
    <row r="40" spans="1:25" ht="11.4" customHeight="1" thickBot="1" x14ac:dyDescent="0.25">
      <c r="A40" s="480"/>
      <c r="B40" s="457" t="s">
        <v>25</v>
      </c>
      <c r="C40" s="457"/>
      <c r="D40" s="457"/>
      <c r="E40" s="457"/>
      <c r="F40" s="457"/>
      <c r="G40" s="34"/>
      <c r="H40" s="96"/>
      <c r="I40" s="24"/>
      <c r="J40" s="96"/>
      <c r="K40" s="24"/>
      <c r="L40" s="96"/>
      <c r="M40" s="66"/>
      <c r="N40" s="96"/>
      <c r="O40" s="24"/>
      <c r="P40" s="96"/>
      <c r="Q40" s="24"/>
      <c r="R40" s="96"/>
      <c r="S40" s="66"/>
      <c r="T40" s="96"/>
      <c r="U40" s="24"/>
      <c r="V40" s="100">
        <f t="shared" si="3"/>
        <v>0</v>
      </c>
      <c r="W40" s="24"/>
      <c r="X40" s="96"/>
      <c r="Y40" s="103">
        <f t="shared" si="4"/>
        <v>0</v>
      </c>
    </row>
    <row r="41" spans="1:25" ht="25.95" customHeight="1" thickBot="1" x14ac:dyDescent="0.25">
      <c r="A41" s="480"/>
      <c r="B41" s="454" t="s">
        <v>146</v>
      </c>
      <c r="C41" s="455"/>
      <c r="D41" s="455"/>
      <c r="E41" s="455"/>
      <c r="F41" s="456"/>
      <c r="G41" s="34"/>
      <c r="H41" s="20">
        <f>SUM(H34:H40)</f>
        <v>0</v>
      </c>
      <c r="I41" s="24"/>
      <c r="J41" s="20">
        <f>SUM(J34:J40)</f>
        <v>0</v>
      </c>
      <c r="K41" s="24"/>
      <c r="L41" s="20">
        <f>SUM(L34:L40)</f>
        <v>0</v>
      </c>
      <c r="M41" s="66"/>
      <c r="N41" s="20">
        <f>SUM(N34:N40)</f>
        <v>0</v>
      </c>
      <c r="O41" s="24"/>
      <c r="P41" s="20">
        <f>SUM(P34:P40)</f>
        <v>0</v>
      </c>
      <c r="Q41" s="24"/>
      <c r="R41" s="20">
        <f>SUM(R34:R40)</f>
        <v>0</v>
      </c>
      <c r="S41" s="66"/>
      <c r="T41" s="20">
        <f>SUM(T34:T40)</f>
        <v>0</v>
      </c>
      <c r="U41" s="24"/>
      <c r="V41" s="27">
        <f>SUM(V34:V40)</f>
        <v>0</v>
      </c>
      <c r="W41" s="24"/>
      <c r="X41" s="20">
        <f>SUM(X34:X40)</f>
        <v>0</v>
      </c>
      <c r="Y41" s="20">
        <f>SUM(Y34:Y40)</f>
        <v>0</v>
      </c>
    </row>
    <row r="42" spans="1:25" ht="12" x14ac:dyDescent="0.2">
      <c r="A42" s="480"/>
      <c r="B42" s="153"/>
      <c r="C42" s="153"/>
      <c r="D42" s="153"/>
      <c r="E42" s="153"/>
      <c r="F42" s="148" t="s">
        <v>26</v>
      </c>
      <c r="G42" s="34"/>
      <c r="H42" s="25">
        <f>IF(OR(H41=0,H58=0),0,H41/H58)</f>
        <v>0</v>
      </c>
      <c r="I42" s="24"/>
      <c r="J42" s="25">
        <f>IF(OR(J41=0,J58=0),0,J41/J58)</f>
        <v>0</v>
      </c>
      <c r="K42" s="24"/>
      <c r="L42" s="25">
        <f>IF(OR(L41=0,L58=0),0,L41/L58)</f>
        <v>0</v>
      </c>
      <c r="M42" s="66"/>
      <c r="N42" s="25">
        <f>IF(OR(N41=0,N58=0),0,N41/N58)</f>
        <v>0</v>
      </c>
      <c r="O42" s="24"/>
      <c r="P42" s="25">
        <f>IF(OR(P41=0,P58=0),0,P41/P58)</f>
        <v>0</v>
      </c>
      <c r="Q42" s="24"/>
      <c r="R42" s="25">
        <f>IF(OR(R41=0,R58=0),0,R41/R58)</f>
        <v>0</v>
      </c>
      <c r="S42" s="66"/>
      <c r="T42" s="25">
        <f>IF(OR(T41=0,T58=0),0,T41/T58)</f>
        <v>0</v>
      </c>
      <c r="U42" s="24"/>
      <c r="V42" s="28">
        <f>IF(OR(V41=0,V58=0),0,V41/V58)</f>
        <v>0</v>
      </c>
      <c r="W42" s="24"/>
      <c r="X42" s="24"/>
      <c r="Y42" s="24"/>
    </row>
    <row r="43" spans="1:25" ht="12" x14ac:dyDescent="0.2">
      <c r="A43" s="480"/>
      <c r="B43" s="466"/>
      <c r="C43" s="466"/>
      <c r="D43" s="466"/>
      <c r="E43" s="466"/>
      <c r="F43" s="466"/>
      <c r="G43" s="34"/>
      <c r="H43" s="71"/>
      <c r="I43" s="72"/>
      <c r="J43" s="72"/>
      <c r="K43" s="72"/>
      <c r="L43" s="72"/>
      <c r="M43" s="69"/>
      <c r="N43" s="70"/>
      <c r="O43" s="72"/>
      <c r="P43" s="72"/>
      <c r="Q43" s="72"/>
      <c r="R43" s="72"/>
      <c r="S43" s="69"/>
      <c r="T43" s="70"/>
      <c r="U43" s="24"/>
      <c r="V43" s="67"/>
      <c r="W43" s="24"/>
      <c r="X43" s="66"/>
      <c r="Y43" s="66"/>
    </row>
    <row r="44" spans="1:25" ht="13.2" x14ac:dyDescent="0.2">
      <c r="A44" s="157"/>
      <c r="B44" s="106" t="s">
        <v>27</v>
      </c>
      <c r="C44" s="107"/>
      <c r="D44" s="107"/>
      <c r="E44" s="107"/>
      <c r="F44" s="160"/>
      <c r="G44" s="34"/>
      <c r="H44" s="161" t="s">
        <v>165</v>
      </c>
      <c r="I44" s="163"/>
      <c r="J44" s="73"/>
      <c r="K44" s="74"/>
      <c r="L44" s="75"/>
      <c r="M44" s="66"/>
      <c r="N44" s="66"/>
      <c r="O44" s="163"/>
      <c r="P44" s="73"/>
      <c r="Q44" s="74"/>
      <c r="R44" s="75"/>
      <c r="S44" s="66"/>
      <c r="T44" s="66"/>
      <c r="U44" s="24"/>
      <c r="V44" s="104"/>
      <c r="W44" s="24"/>
      <c r="X44" s="66"/>
      <c r="Y44" s="66"/>
    </row>
    <row r="45" spans="1:25" ht="11.4" customHeight="1" x14ac:dyDescent="0.2">
      <c r="A45" s="157"/>
      <c r="B45" s="457" t="s">
        <v>219</v>
      </c>
      <c r="C45" s="457"/>
      <c r="D45" s="457"/>
      <c r="E45" s="457"/>
      <c r="F45" s="457"/>
      <c r="G45" s="34"/>
      <c r="H45" s="95"/>
      <c r="I45" s="24"/>
      <c r="J45" s="95"/>
      <c r="K45" s="24"/>
      <c r="L45" s="95"/>
      <c r="M45" s="66"/>
      <c r="N45" s="95"/>
      <c r="O45" s="24"/>
      <c r="P45" s="95"/>
      <c r="Q45" s="24"/>
      <c r="R45" s="95"/>
      <c r="S45" s="66"/>
      <c r="T45" s="95"/>
      <c r="U45" s="24"/>
      <c r="V45" s="100">
        <f t="shared" ref="V45:V49" si="5">N45+L45+J45+H45+P45+R45+T45</f>
        <v>0</v>
      </c>
      <c r="W45" s="24"/>
      <c r="X45" s="95"/>
      <c r="Y45" s="102">
        <f>X45+V45</f>
        <v>0</v>
      </c>
    </row>
    <row r="46" spans="1:25" ht="11.4" customHeight="1" x14ac:dyDescent="0.2">
      <c r="A46" s="157"/>
      <c r="B46" s="457" t="s">
        <v>220</v>
      </c>
      <c r="C46" s="457"/>
      <c r="D46" s="457"/>
      <c r="E46" s="457"/>
      <c r="F46" s="457"/>
      <c r="G46" s="34"/>
      <c r="H46" s="97"/>
      <c r="I46" s="24"/>
      <c r="J46" s="97"/>
      <c r="K46" s="24"/>
      <c r="L46" s="97"/>
      <c r="M46" s="66"/>
      <c r="N46" s="97"/>
      <c r="O46" s="24"/>
      <c r="P46" s="97"/>
      <c r="Q46" s="24"/>
      <c r="R46" s="97"/>
      <c r="S46" s="66"/>
      <c r="T46" s="97"/>
      <c r="U46" s="24"/>
      <c r="V46" s="100">
        <f t="shared" si="5"/>
        <v>0</v>
      </c>
      <c r="W46" s="24"/>
      <c r="X46" s="97"/>
      <c r="Y46" s="103">
        <f>X46+V46</f>
        <v>0</v>
      </c>
    </row>
    <row r="47" spans="1:25" x14ac:dyDescent="0.2">
      <c r="A47" s="157"/>
      <c r="B47" s="457" t="s">
        <v>221</v>
      </c>
      <c r="C47" s="457"/>
      <c r="D47" s="457"/>
      <c r="E47" s="457"/>
      <c r="F47" s="457"/>
      <c r="G47" s="34"/>
      <c r="H47" s="96"/>
      <c r="I47" s="24"/>
      <c r="J47" s="96"/>
      <c r="K47" s="24"/>
      <c r="L47" s="96"/>
      <c r="M47" s="66"/>
      <c r="N47" s="96"/>
      <c r="O47" s="24"/>
      <c r="P47" s="96"/>
      <c r="Q47" s="24"/>
      <c r="R47" s="96"/>
      <c r="S47" s="66"/>
      <c r="T47" s="96"/>
      <c r="U47" s="24"/>
      <c r="V47" s="100">
        <f t="shared" si="5"/>
        <v>0</v>
      </c>
      <c r="W47" s="24"/>
      <c r="X47" s="96"/>
      <c r="Y47" s="103">
        <f>X47+V47</f>
        <v>0</v>
      </c>
    </row>
    <row r="48" spans="1:25" x14ac:dyDescent="0.2">
      <c r="A48" s="157"/>
      <c r="B48" s="457" t="s">
        <v>222</v>
      </c>
      <c r="C48" s="457"/>
      <c r="D48" s="457"/>
      <c r="E48" s="457"/>
      <c r="F48" s="457"/>
      <c r="G48" s="34"/>
      <c r="H48" s="96"/>
      <c r="I48" s="24"/>
      <c r="J48" s="96"/>
      <c r="K48" s="24"/>
      <c r="L48" s="96"/>
      <c r="M48" s="66"/>
      <c r="N48" s="96"/>
      <c r="O48" s="24"/>
      <c r="P48" s="96"/>
      <c r="Q48" s="24"/>
      <c r="R48" s="96"/>
      <c r="S48" s="66"/>
      <c r="T48" s="96"/>
      <c r="U48" s="24"/>
      <c r="V48" s="100">
        <f t="shared" si="5"/>
        <v>0</v>
      </c>
      <c r="W48" s="24"/>
      <c r="X48" s="96"/>
      <c r="Y48" s="103">
        <f>X48+V48</f>
        <v>0</v>
      </c>
    </row>
    <row r="49" spans="1:25" ht="12" thickBot="1" x14ac:dyDescent="0.25">
      <c r="A49" s="157"/>
      <c r="B49" s="457" t="s">
        <v>223</v>
      </c>
      <c r="C49" s="457"/>
      <c r="D49" s="457"/>
      <c r="E49" s="457"/>
      <c r="F49" s="457"/>
      <c r="G49" s="34"/>
      <c r="H49" s="96"/>
      <c r="I49" s="24"/>
      <c r="J49" s="96"/>
      <c r="K49" s="24"/>
      <c r="L49" s="96"/>
      <c r="M49" s="66"/>
      <c r="N49" s="96"/>
      <c r="O49" s="24"/>
      <c r="P49" s="96"/>
      <c r="Q49" s="24"/>
      <c r="R49" s="96"/>
      <c r="S49" s="66"/>
      <c r="T49" s="96"/>
      <c r="U49" s="24"/>
      <c r="V49" s="100">
        <f t="shared" si="5"/>
        <v>0</v>
      </c>
      <c r="W49" s="24"/>
      <c r="X49" s="96"/>
      <c r="Y49" s="103">
        <f>X49+V49</f>
        <v>0</v>
      </c>
    </row>
    <row r="50" spans="1:25" ht="12.6" thickBot="1" x14ac:dyDescent="0.25">
      <c r="A50" s="157"/>
      <c r="B50" s="470" t="s">
        <v>28</v>
      </c>
      <c r="C50" s="471"/>
      <c r="D50" s="471"/>
      <c r="E50" s="471"/>
      <c r="F50" s="472"/>
      <c r="G50" s="34"/>
      <c r="H50" s="20">
        <f>SUM(H45:H49)</f>
        <v>0</v>
      </c>
      <c r="I50" s="24"/>
      <c r="J50" s="20">
        <f>SUM(J45:J49)</f>
        <v>0</v>
      </c>
      <c r="K50" s="24"/>
      <c r="L50" s="20">
        <f>SUM(L45:L49)</f>
        <v>0</v>
      </c>
      <c r="M50" s="66"/>
      <c r="N50" s="20">
        <f>SUM(N45:N49)</f>
        <v>0</v>
      </c>
      <c r="O50" s="24"/>
      <c r="P50" s="20">
        <f>SUM(P45:P49)</f>
        <v>0</v>
      </c>
      <c r="Q50" s="24"/>
      <c r="R50" s="20">
        <f>SUM(R45:R49)</f>
        <v>0</v>
      </c>
      <c r="S50" s="66"/>
      <c r="T50" s="20">
        <f>SUM(T45:T49)</f>
        <v>0</v>
      </c>
      <c r="U50" s="24"/>
      <c r="V50" s="27">
        <f>SUM(V45:V49)</f>
        <v>0</v>
      </c>
      <c r="W50" s="24"/>
      <c r="X50" s="20">
        <f>SUM(X45:X49)</f>
        <v>0</v>
      </c>
      <c r="Y50" s="20">
        <f>SUM(Y45:Y49)</f>
        <v>0</v>
      </c>
    </row>
    <row r="51" spans="1:25" ht="12" x14ac:dyDescent="0.2">
      <c r="A51" s="157"/>
      <c r="B51" s="153"/>
      <c r="C51" s="153"/>
      <c r="D51" s="153"/>
      <c r="E51" s="153"/>
      <c r="F51" s="148" t="s">
        <v>29</v>
      </c>
      <c r="G51" s="34"/>
      <c r="H51" s="25">
        <f>IF(OR(H50=0,H58=0),0,H50/H58)</f>
        <v>0</v>
      </c>
      <c r="I51" s="24"/>
      <c r="J51" s="25">
        <f>IF(OR(J50=0,J58=0),0,J50/J58)</f>
        <v>0</v>
      </c>
      <c r="K51" s="24"/>
      <c r="L51" s="25">
        <f>IF(OR(L50=0,L58=0),0,L50/L58)</f>
        <v>0</v>
      </c>
      <c r="M51" s="66"/>
      <c r="N51" s="25">
        <f>IF(OR(N50=0,N58=0),0,N50/N58)</f>
        <v>0</v>
      </c>
      <c r="O51" s="24"/>
      <c r="P51" s="25">
        <f>IF(OR(P50=0,P58=0),0,P50/P58)</f>
        <v>0</v>
      </c>
      <c r="Q51" s="24"/>
      <c r="R51" s="25">
        <f>IF(OR(R50=0,R58=0),0,R50/R58)</f>
        <v>0</v>
      </c>
      <c r="S51" s="66"/>
      <c r="T51" s="25">
        <f>IF(OR(T50=0,T58=0),0,T50/T58)</f>
        <v>0</v>
      </c>
      <c r="U51" s="24"/>
      <c r="V51" s="32">
        <f>IF(OR(V50=0,V58=0),0,V50/V58)</f>
        <v>0</v>
      </c>
      <c r="W51" s="24"/>
      <c r="X51" s="24"/>
      <c r="Y51" s="24"/>
    </row>
    <row r="52" spans="1:25" s="23" customFormat="1" hidden="1" x14ac:dyDescent="0.2">
      <c r="A52" s="164"/>
      <c r="B52" s="445"/>
      <c r="C52" s="445"/>
      <c r="D52" s="445"/>
      <c r="E52" s="445"/>
      <c r="F52" s="444" t="s">
        <v>224</v>
      </c>
      <c r="G52" s="76"/>
      <c r="H52" s="30">
        <f>IF(OR(H45=0,H58=0),0,H45/H58)</f>
        <v>0</v>
      </c>
      <c r="I52" s="31"/>
      <c r="J52" s="30">
        <f>IF(OR(J45=0,J58=0),0,J45/J58)</f>
        <v>0</v>
      </c>
      <c r="K52" s="31"/>
      <c r="L52" s="30">
        <f>IF(OR(L45=0,L58=0),0,L45/L58)</f>
        <v>0</v>
      </c>
      <c r="M52" s="77"/>
      <c r="N52" s="30">
        <f>IF(OR(N45=0,N58=0),0,N45/N58)</f>
        <v>0</v>
      </c>
      <c r="O52" s="31"/>
      <c r="P52" s="30">
        <f>IF(OR(P45=0,P58=0),0,P45/P58)</f>
        <v>0</v>
      </c>
      <c r="Q52" s="31"/>
      <c r="R52" s="30">
        <f>IF(OR(R45=0,R58=0),0,R45/R58)</f>
        <v>0</v>
      </c>
      <c r="S52" s="77"/>
      <c r="T52" s="30">
        <f>IF(OR(T45=0,T58=0),0,T45/T58)</f>
        <v>0</v>
      </c>
      <c r="U52" s="31"/>
      <c r="V52" s="33">
        <f>IF(OR(V45=0,V58=0),0,V45/V58)</f>
        <v>0</v>
      </c>
      <c r="W52" s="31"/>
      <c r="X52" s="31"/>
      <c r="Y52" s="31"/>
    </row>
    <row r="53" spans="1:25" s="23" customFormat="1" hidden="1" x14ac:dyDescent="0.2">
      <c r="A53" s="164"/>
      <c r="B53" s="445"/>
      <c r="C53" s="445"/>
      <c r="D53" s="445"/>
      <c r="E53" s="445"/>
      <c r="F53" s="444" t="s">
        <v>225</v>
      </c>
      <c r="G53" s="76"/>
      <c r="H53" s="30">
        <f>IF(OR(H46=0,H58=0),0,H46/H58)</f>
        <v>0</v>
      </c>
      <c r="I53" s="31"/>
      <c r="J53" s="30">
        <f>IF(OR(J46=0,J58=0),0,J46/J58)</f>
        <v>0</v>
      </c>
      <c r="K53" s="31"/>
      <c r="L53" s="30">
        <f>IF(OR(L46=0,L58=0),0,L46/L58)</f>
        <v>0</v>
      </c>
      <c r="M53" s="77"/>
      <c r="N53" s="30">
        <f>IF(OR(N46=0,N58=0),0,N46/N58)</f>
        <v>0</v>
      </c>
      <c r="O53" s="31"/>
      <c r="P53" s="30">
        <f>IF(OR(P46=0,P58=0),0,P46/P58)</f>
        <v>0</v>
      </c>
      <c r="Q53" s="31"/>
      <c r="R53" s="30">
        <f>IF(OR(R46=0,R58=0),0,R46/R58)</f>
        <v>0</v>
      </c>
      <c r="S53" s="77"/>
      <c r="T53" s="30">
        <f>IF(OR(T46=0,T58=0),0,T46/T58)</f>
        <v>0</v>
      </c>
      <c r="U53" s="31"/>
      <c r="V53" s="33">
        <f>IF(OR(V46=0,V58=0),0,V46/V58)</f>
        <v>0</v>
      </c>
      <c r="W53" s="31"/>
      <c r="X53" s="31"/>
      <c r="Y53" s="31"/>
    </row>
    <row r="54" spans="1:25" s="23" customFormat="1" hidden="1" x14ac:dyDescent="0.2">
      <c r="A54" s="164"/>
      <c r="B54" s="445"/>
      <c r="C54" s="445"/>
      <c r="D54" s="445"/>
      <c r="E54" s="445"/>
      <c r="F54" s="444" t="s">
        <v>226</v>
      </c>
      <c r="G54" s="76"/>
      <c r="H54" s="30">
        <f>IF(OR(H47=0,H58=0),0,H47/H58)</f>
        <v>0</v>
      </c>
      <c r="I54" s="31"/>
      <c r="J54" s="30">
        <f>IF(OR(J47=0,J58=0),0,J47/J58)</f>
        <v>0</v>
      </c>
      <c r="K54" s="31"/>
      <c r="L54" s="30">
        <f>IF(OR(L47=0,L58=0),0,L47/L58)</f>
        <v>0</v>
      </c>
      <c r="M54" s="77"/>
      <c r="N54" s="30">
        <f>IF(OR(N47=0,N58=0),0,N47/N58)</f>
        <v>0</v>
      </c>
      <c r="O54" s="31"/>
      <c r="P54" s="30">
        <f>IF(OR(P47=0,P58=0),0,P47/P58)</f>
        <v>0</v>
      </c>
      <c r="Q54" s="31"/>
      <c r="R54" s="30">
        <f>IF(OR(R47=0,R58=0),0,R47/R58)</f>
        <v>0</v>
      </c>
      <c r="S54" s="77"/>
      <c r="T54" s="30">
        <f>IF(OR(T47=0,T58=0),0,T47/T58)</f>
        <v>0</v>
      </c>
      <c r="U54" s="31"/>
      <c r="V54" s="33">
        <f>IF(OR(V47=0,V58=0),0,V47/V58)</f>
        <v>0</v>
      </c>
      <c r="W54" s="31"/>
      <c r="X54" s="31"/>
      <c r="Y54" s="31"/>
    </row>
    <row r="55" spans="1:25" s="23" customFormat="1" hidden="1" x14ac:dyDescent="0.2">
      <c r="A55" s="164"/>
      <c r="B55" s="445"/>
      <c r="C55" s="445"/>
      <c r="D55" s="445"/>
      <c r="E55" s="445"/>
      <c r="F55" s="444" t="s">
        <v>227</v>
      </c>
      <c r="G55" s="76"/>
      <c r="H55" s="30">
        <f>IF(OR(H48=0,H58=0),0,H48/H58)</f>
        <v>0</v>
      </c>
      <c r="I55" s="31"/>
      <c r="J55" s="30">
        <f>IF(OR(J48=0,J58=0),0,J48/J58)</f>
        <v>0</v>
      </c>
      <c r="K55" s="31"/>
      <c r="L55" s="30">
        <f>IF(OR(L48=0,L58=0),0,L48/L58)</f>
        <v>0</v>
      </c>
      <c r="M55" s="77"/>
      <c r="N55" s="30">
        <f>IF(OR(N48=0,N58=0),0,N48/N58)</f>
        <v>0</v>
      </c>
      <c r="O55" s="31"/>
      <c r="P55" s="30">
        <f>IF(OR(P48=0,P58=0),0,P48/P58)</f>
        <v>0</v>
      </c>
      <c r="Q55" s="31"/>
      <c r="R55" s="30">
        <f>IF(OR(R48=0,R58=0),0,R48/R58)</f>
        <v>0</v>
      </c>
      <c r="S55" s="77"/>
      <c r="T55" s="30">
        <f>IF(OR(T48=0,T58=0),0,T48/T58)</f>
        <v>0</v>
      </c>
      <c r="U55" s="31"/>
      <c r="V55" s="33">
        <f>IF(OR(V48=0,V58=0),0,V48/V58)</f>
        <v>0</v>
      </c>
      <c r="W55" s="31"/>
      <c r="X55" s="31"/>
      <c r="Y55" s="31"/>
    </row>
    <row r="56" spans="1:25" s="23" customFormat="1" hidden="1" x14ac:dyDescent="0.2">
      <c r="A56" s="164"/>
      <c r="B56" s="445"/>
      <c r="C56" s="445"/>
      <c r="D56" s="445"/>
      <c r="E56" s="445"/>
      <c r="F56" s="444" t="s">
        <v>228</v>
      </c>
      <c r="G56" s="76"/>
      <c r="H56" s="30">
        <f>IF(OR(H49=0,H58=0),0,H49/H58)</f>
        <v>0</v>
      </c>
      <c r="I56" s="31"/>
      <c r="J56" s="30">
        <f>IF(OR(J49=0,J58=0),0,J49/J58)</f>
        <v>0</v>
      </c>
      <c r="K56" s="31"/>
      <c r="L56" s="30">
        <f>IF(OR(L49=0,L58=0),0,L49/L58)</f>
        <v>0</v>
      </c>
      <c r="M56" s="77"/>
      <c r="N56" s="30">
        <f>IF(OR(N49=0,N58=0),0,N49/N58)</f>
        <v>0</v>
      </c>
      <c r="O56" s="31"/>
      <c r="P56" s="30">
        <f>IF(OR(P49=0,P58=0),0,P49/P58)</f>
        <v>0</v>
      </c>
      <c r="Q56" s="31"/>
      <c r="R56" s="30">
        <f>IF(OR(R49=0,R58=0),0,R49/R58)</f>
        <v>0</v>
      </c>
      <c r="S56" s="77"/>
      <c r="T56" s="30">
        <f>IF(OR(T49=0,T58=0),0,T49/T58)</f>
        <v>0</v>
      </c>
      <c r="U56" s="31"/>
      <c r="V56" s="33">
        <f>IF(OR(V49=0,V58=0),0,V49/V58)</f>
        <v>0</v>
      </c>
      <c r="W56" s="31"/>
      <c r="X56" s="31"/>
      <c r="Y56" s="31"/>
    </row>
    <row r="57" spans="1:25" ht="8.4" customHeight="1" thickBot="1" x14ac:dyDescent="0.25">
      <c r="A57" s="157"/>
      <c r="B57" s="466"/>
      <c r="C57" s="466"/>
      <c r="D57" s="466"/>
      <c r="E57" s="466"/>
      <c r="F57" s="466"/>
      <c r="G57" s="34"/>
      <c r="H57" s="71"/>
      <c r="I57" s="72"/>
      <c r="J57" s="72"/>
      <c r="K57" s="72"/>
      <c r="L57" s="72"/>
      <c r="M57" s="72"/>
      <c r="N57" s="70"/>
      <c r="O57" s="72"/>
      <c r="P57" s="72"/>
      <c r="Q57" s="72"/>
      <c r="R57" s="72"/>
      <c r="S57" s="72"/>
      <c r="T57" s="70"/>
      <c r="U57" s="24"/>
      <c r="V57" s="67"/>
      <c r="W57" s="24"/>
      <c r="X57" s="66"/>
      <c r="Y57" s="66"/>
    </row>
    <row r="58" spans="1:25" s="3" customFormat="1" ht="12.6" thickBot="1" x14ac:dyDescent="0.25">
      <c r="A58" s="157"/>
      <c r="B58" s="470" t="s">
        <v>30</v>
      </c>
      <c r="C58" s="471"/>
      <c r="D58" s="471"/>
      <c r="E58" s="471"/>
      <c r="F58" s="472"/>
      <c r="G58" s="34"/>
      <c r="H58" s="26">
        <f>H50+H41+H29+H20</f>
        <v>0</v>
      </c>
      <c r="I58" s="24"/>
      <c r="J58" s="26">
        <f>J50+J41+J29+J20</f>
        <v>0</v>
      </c>
      <c r="K58" s="24"/>
      <c r="L58" s="26">
        <f>L50+L41+L29+L20</f>
        <v>0</v>
      </c>
      <c r="M58" s="66"/>
      <c r="N58" s="26">
        <f>N50+N41+N29+N20</f>
        <v>0</v>
      </c>
      <c r="O58" s="24"/>
      <c r="P58" s="26">
        <f>P50+P41+P29+P20</f>
        <v>0</v>
      </c>
      <c r="Q58" s="24"/>
      <c r="R58" s="26">
        <f>R50+R41+R29+R20</f>
        <v>0</v>
      </c>
      <c r="S58" s="66"/>
      <c r="T58" s="26">
        <f>T50+T41+T29+T20</f>
        <v>0</v>
      </c>
      <c r="U58" s="24"/>
      <c r="V58" s="29">
        <f>N58+L58+J58+H58+P58+R58+T58</f>
        <v>0</v>
      </c>
      <c r="W58" s="24"/>
      <c r="X58" s="66"/>
      <c r="Y58" s="66"/>
    </row>
    <row r="59" spans="1:25" ht="13.2" customHeight="1" x14ac:dyDescent="0.2">
      <c r="A59" s="157"/>
      <c r="B59" s="466"/>
      <c r="C59" s="466"/>
      <c r="D59" s="466"/>
      <c r="E59" s="466"/>
      <c r="F59" s="466"/>
      <c r="G59" s="34"/>
      <c r="H59" s="71"/>
      <c r="I59" s="72"/>
      <c r="J59" s="72"/>
      <c r="K59" s="72"/>
      <c r="L59" s="72"/>
      <c r="M59" s="72"/>
      <c r="N59" s="70"/>
      <c r="O59" s="72"/>
      <c r="P59" s="72"/>
      <c r="Q59" s="72"/>
      <c r="R59" s="72"/>
      <c r="S59" s="72"/>
      <c r="T59" s="70"/>
      <c r="U59" s="24"/>
      <c r="V59" s="67"/>
      <c r="W59" s="24"/>
      <c r="X59" s="66"/>
      <c r="Y59" s="66"/>
    </row>
    <row r="60" spans="1:25" ht="12" customHeight="1" x14ac:dyDescent="0.2">
      <c r="A60" s="480"/>
      <c r="B60" s="106" t="s">
        <v>31</v>
      </c>
      <c r="C60" s="107"/>
      <c r="D60" s="107"/>
      <c r="E60" s="107"/>
      <c r="F60" s="160"/>
      <c r="G60" s="34"/>
      <c r="H60" s="161" t="s">
        <v>166</v>
      </c>
      <c r="I60" s="74"/>
      <c r="J60" s="74"/>
      <c r="K60" s="74"/>
      <c r="L60" s="74"/>
      <c r="M60" s="78"/>
      <c r="N60" s="35"/>
      <c r="O60" s="74"/>
      <c r="P60" s="74"/>
      <c r="Q60" s="74"/>
      <c r="R60" s="74"/>
      <c r="S60" s="78"/>
      <c r="T60" s="35"/>
      <c r="U60" s="152"/>
      <c r="V60" s="63"/>
      <c r="W60" s="152"/>
      <c r="X60" s="66"/>
      <c r="Y60" s="66"/>
    </row>
    <row r="61" spans="1:25" ht="12" customHeight="1" x14ac:dyDescent="0.2">
      <c r="A61" s="480"/>
      <c r="B61" s="152" t="s">
        <v>126</v>
      </c>
      <c r="C61" s="152"/>
      <c r="D61" s="152"/>
      <c r="E61" s="152"/>
      <c r="F61" s="118" t="s">
        <v>175</v>
      </c>
      <c r="G61" s="34"/>
      <c r="H61" s="6">
        <f>'Répartition du personnel'!AA98</f>
        <v>0</v>
      </c>
      <c r="I61" s="24"/>
      <c r="J61" s="6">
        <f>'Répartition du personnel'!AB98</f>
        <v>0</v>
      </c>
      <c r="K61" s="24"/>
      <c r="L61" s="6">
        <f>'Répartition du personnel'!AC98</f>
        <v>0</v>
      </c>
      <c r="M61" s="66"/>
      <c r="N61" s="6">
        <f>'Répartition du personnel'!AD98</f>
        <v>0</v>
      </c>
      <c r="O61" s="24"/>
      <c r="P61" s="6">
        <f>'Répartition du personnel'!AE98</f>
        <v>0</v>
      </c>
      <c r="Q61" s="24"/>
      <c r="R61" s="6">
        <f>'Répartition du personnel'!AF98</f>
        <v>0</v>
      </c>
      <c r="S61" s="66"/>
      <c r="T61" s="6">
        <f>'Répartition du personnel'!AG98</f>
        <v>0</v>
      </c>
      <c r="U61" s="152"/>
      <c r="V61" s="99">
        <f t="shared" ref="V61:V65" si="6">N61+L61+J61+H61+P61+R61+T61</f>
        <v>0</v>
      </c>
      <c r="W61" s="24"/>
      <c r="X61" s="6">
        <f>'Répartition du personnel'!AJ98</f>
        <v>0</v>
      </c>
      <c r="Y61" s="102">
        <f t="shared" ref="Y61:Y65" si="7">X61+V61</f>
        <v>0</v>
      </c>
    </row>
    <row r="62" spans="1:25" ht="11.4" customHeight="1" x14ac:dyDescent="0.2">
      <c r="A62" s="480"/>
      <c r="B62" s="479" t="s">
        <v>15</v>
      </c>
      <c r="C62" s="479"/>
      <c r="D62" s="479"/>
      <c r="E62" s="479"/>
      <c r="F62" s="479"/>
      <c r="G62" s="34"/>
      <c r="H62" s="95"/>
      <c r="I62" s="24"/>
      <c r="J62" s="95"/>
      <c r="K62" s="24"/>
      <c r="L62" s="95"/>
      <c r="M62" s="66"/>
      <c r="N62" s="95"/>
      <c r="O62" s="24"/>
      <c r="P62" s="95"/>
      <c r="Q62" s="24"/>
      <c r="R62" s="95"/>
      <c r="S62" s="66"/>
      <c r="T62" s="95"/>
      <c r="U62" s="24"/>
      <c r="V62" s="100">
        <f t="shared" si="6"/>
        <v>0</v>
      </c>
      <c r="W62" s="24"/>
      <c r="X62" s="96"/>
      <c r="Y62" s="103">
        <f t="shared" si="7"/>
        <v>0</v>
      </c>
    </row>
    <row r="63" spans="1:25" x14ac:dyDescent="0.2">
      <c r="A63" s="480"/>
      <c r="B63" s="479" t="s">
        <v>32</v>
      </c>
      <c r="C63" s="479"/>
      <c r="D63" s="479"/>
      <c r="E63" s="479"/>
      <c r="F63" s="479"/>
      <c r="G63" s="34"/>
      <c r="H63" s="97"/>
      <c r="I63" s="24"/>
      <c r="J63" s="97"/>
      <c r="K63" s="24"/>
      <c r="L63" s="97"/>
      <c r="M63" s="66"/>
      <c r="N63" s="97"/>
      <c r="O63" s="24"/>
      <c r="P63" s="97"/>
      <c r="Q63" s="24"/>
      <c r="R63" s="97"/>
      <c r="S63" s="66"/>
      <c r="T63" s="97"/>
      <c r="U63" s="24"/>
      <c r="V63" s="100">
        <f t="shared" si="6"/>
        <v>0</v>
      </c>
      <c r="W63" s="24"/>
      <c r="X63" s="97"/>
      <c r="Y63" s="103">
        <f t="shared" si="7"/>
        <v>0</v>
      </c>
    </row>
    <row r="64" spans="1:25" x14ac:dyDescent="0.2">
      <c r="A64" s="480"/>
      <c r="B64" s="479" t="s">
        <v>33</v>
      </c>
      <c r="C64" s="479"/>
      <c r="D64" s="479"/>
      <c r="E64" s="479"/>
      <c r="F64" s="479"/>
      <c r="G64" s="34"/>
      <c r="H64" s="96"/>
      <c r="I64" s="24"/>
      <c r="J64" s="96"/>
      <c r="K64" s="24"/>
      <c r="L64" s="96"/>
      <c r="M64" s="66"/>
      <c r="N64" s="96"/>
      <c r="O64" s="24"/>
      <c r="P64" s="96"/>
      <c r="Q64" s="24"/>
      <c r="R64" s="96"/>
      <c r="S64" s="66"/>
      <c r="T64" s="96"/>
      <c r="U64" s="24"/>
      <c r="V64" s="100">
        <f t="shared" si="6"/>
        <v>0</v>
      </c>
      <c r="W64" s="24"/>
      <c r="X64" s="96"/>
      <c r="Y64" s="103">
        <f t="shared" si="7"/>
        <v>0</v>
      </c>
    </row>
    <row r="65" spans="1:27" ht="12" thickBot="1" x14ac:dyDescent="0.25">
      <c r="A65" s="480"/>
      <c r="B65" s="479" t="s">
        <v>21</v>
      </c>
      <c r="C65" s="479"/>
      <c r="D65" s="479"/>
      <c r="E65" s="479"/>
      <c r="F65" s="479"/>
      <c r="G65" s="34"/>
      <c r="H65" s="96"/>
      <c r="I65" s="24"/>
      <c r="J65" s="96"/>
      <c r="K65" s="24"/>
      <c r="L65" s="96"/>
      <c r="M65" s="66"/>
      <c r="N65" s="96"/>
      <c r="O65" s="24"/>
      <c r="P65" s="96"/>
      <c r="Q65" s="24"/>
      <c r="R65" s="96"/>
      <c r="S65" s="66"/>
      <c r="T65" s="96"/>
      <c r="U65" s="24"/>
      <c r="V65" s="100">
        <f t="shared" si="6"/>
        <v>0</v>
      </c>
      <c r="W65" s="24"/>
      <c r="X65" s="96"/>
      <c r="Y65" s="103">
        <f t="shared" si="7"/>
        <v>0</v>
      </c>
    </row>
    <row r="66" spans="1:27" ht="13.8" thickBot="1" x14ac:dyDescent="0.25">
      <c r="A66" s="480"/>
      <c r="B66" s="105" t="s">
        <v>153</v>
      </c>
      <c r="C66" s="90"/>
      <c r="D66" s="133"/>
      <c r="E66" s="134"/>
      <c r="F66" s="165"/>
      <c r="G66" s="79"/>
      <c r="H66" s="9">
        <f>SUM(H61:H65)</f>
        <v>0</v>
      </c>
      <c r="I66" s="24"/>
      <c r="J66" s="9">
        <f>SUM(J61:J65)</f>
        <v>0</v>
      </c>
      <c r="K66" s="24"/>
      <c r="L66" s="9">
        <f>SUM(L61:L65)</f>
        <v>0</v>
      </c>
      <c r="M66" s="66"/>
      <c r="N66" s="9">
        <f>SUM(N61:N65)</f>
        <v>0</v>
      </c>
      <c r="O66" s="24"/>
      <c r="P66" s="9">
        <f>SUM(P61:P65)</f>
        <v>0</v>
      </c>
      <c r="Q66" s="24"/>
      <c r="R66" s="9">
        <f>SUM(R61:R65)</f>
        <v>0</v>
      </c>
      <c r="S66" s="66"/>
      <c r="T66" s="9">
        <f>SUM(T61:T65)</f>
        <v>0</v>
      </c>
      <c r="U66" s="80"/>
      <c r="V66" s="92">
        <f>SUM(V61:V65)</f>
        <v>0</v>
      </c>
      <c r="W66" s="81"/>
      <c r="X66" s="9">
        <f>SUM(X61:X65)</f>
        <v>0</v>
      </c>
      <c r="Y66" s="9">
        <f>SUM(Y61:Y65)</f>
        <v>0</v>
      </c>
    </row>
    <row r="67" spans="1:27" ht="12" thickBot="1" x14ac:dyDescent="0.25">
      <c r="A67" s="34"/>
      <c r="B67" s="50"/>
      <c r="C67" s="35"/>
      <c r="D67" s="35"/>
      <c r="E67" s="35"/>
      <c r="F67" s="35"/>
      <c r="G67" s="82"/>
      <c r="H67" s="83"/>
      <c r="I67" s="24"/>
      <c r="J67" s="83"/>
      <c r="K67" s="24"/>
      <c r="L67" s="83"/>
      <c r="M67" s="66"/>
      <c r="N67" s="34"/>
      <c r="O67" s="24"/>
      <c r="P67" s="83"/>
      <c r="Q67" s="24"/>
      <c r="R67" s="83"/>
      <c r="S67" s="66"/>
      <c r="T67" s="34"/>
      <c r="U67" s="44"/>
      <c r="V67" s="84"/>
      <c r="W67" s="44"/>
      <c r="X67" s="34"/>
      <c r="Y67" s="34"/>
    </row>
    <row r="68" spans="1:27" ht="15" customHeight="1" thickBot="1" x14ac:dyDescent="0.25">
      <c r="A68" s="34"/>
      <c r="B68" s="85" t="s">
        <v>154</v>
      </c>
      <c r="C68" s="86"/>
      <c r="D68" s="86"/>
      <c r="E68" s="86"/>
      <c r="F68" s="87"/>
      <c r="G68" s="34"/>
      <c r="H68" s="5">
        <f>H66+H50+H41+H29+H20</f>
        <v>0</v>
      </c>
      <c r="I68" s="24"/>
      <c r="J68" s="5">
        <f>J66+J50+J41+J29+J20</f>
        <v>0</v>
      </c>
      <c r="K68" s="24"/>
      <c r="L68" s="5">
        <f>L66+L50+L41+L29+L20</f>
        <v>0</v>
      </c>
      <c r="M68" s="66"/>
      <c r="N68" s="5">
        <f>N66+N50+N41+N29+N20</f>
        <v>0</v>
      </c>
      <c r="O68" s="24"/>
      <c r="P68" s="5">
        <f>P66+P50+P41+P29+P20</f>
        <v>0</v>
      </c>
      <c r="Q68" s="24"/>
      <c r="R68" s="5">
        <f>R66+R50+R41+R29+R20</f>
        <v>0</v>
      </c>
      <c r="S68" s="66"/>
      <c r="T68" s="5">
        <f>T66+T50+T41+T29+T20</f>
        <v>0</v>
      </c>
      <c r="U68" s="88"/>
      <c r="V68" s="94">
        <f>V66+V50+V41+V29+V20</f>
        <v>0</v>
      </c>
      <c r="W68" s="89"/>
      <c r="X68" s="8">
        <f>X66+X50+X41+X29+X20</f>
        <v>0</v>
      </c>
      <c r="Y68" s="7">
        <f>Y66+Y50+Y41+Y29+Y20</f>
        <v>0</v>
      </c>
    </row>
    <row r="69" spans="1:27" ht="13.8" thickBot="1" x14ac:dyDescent="0.25">
      <c r="A69" s="34"/>
      <c r="B69" s="154" t="s">
        <v>34</v>
      </c>
      <c r="C69" s="155"/>
      <c r="D69" s="155"/>
      <c r="E69" s="155"/>
      <c r="F69" s="135">
        <v>7.0000000000000007E-2</v>
      </c>
      <c r="G69" s="79"/>
      <c r="H69" s="9">
        <f>+H68*7%</f>
        <v>0</v>
      </c>
      <c r="I69" s="24"/>
      <c r="J69" s="9">
        <f>+J68*7%</f>
        <v>0</v>
      </c>
      <c r="K69" s="24"/>
      <c r="L69" s="9">
        <f>+L68*7%</f>
        <v>0</v>
      </c>
      <c r="M69" s="66"/>
      <c r="N69" s="9">
        <f>+N68*7%</f>
        <v>0</v>
      </c>
      <c r="O69" s="24"/>
      <c r="P69" s="9">
        <f>P68*7%</f>
        <v>0</v>
      </c>
      <c r="Q69" s="24"/>
      <c r="R69" s="9">
        <f>R68*7%</f>
        <v>0</v>
      </c>
      <c r="S69" s="66"/>
      <c r="T69" s="9">
        <f>+T68*7%</f>
        <v>0</v>
      </c>
      <c r="U69" s="91"/>
      <c r="V69" s="92">
        <f>SUM(H69:T69)</f>
        <v>0</v>
      </c>
      <c r="W69" s="91"/>
      <c r="X69" s="93"/>
      <c r="Y69" s="10">
        <f>X69+V69</f>
        <v>0</v>
      </c>
    </row>
    <row r="70" spans="1:27" ht="15" customHeight="1" thickBot="1" x14ac:dyDescent="0.25">
      <c r="A70" s="34"/>
      <c r="B70" s="85" t="s">
        <v>155</v>
      </c>
      <c r="C70" s="86"/>
      <c r="D70" s="86"/>
      <c r="E70" s="86"/>
      <c r="F70" s="87"/>
      <c r="G70" s="34"/>
      <c r="H70" s="5">
        <f>+H68+H69</f>
        <v>0</v>
      </c>
      <c r="I70" s="24"/>
      <c r="J70" s="5">
        <f>+J68+J69</f>
        <v>0</v>
      </c>
      <c r="K70" s="24"/>
      <c r="L70" s="5">
        <f>+L68+L69</f>
        <v>0</v>
      </c>
      <c r="M70" s="66"/>
      <c r="N70" s="5">
        <f>+N68+N69</f>
        <v>0</v>
      </c>
      <c r="O70" s="24"/>
      <c r="P70" s="5">
        <f>+P68+P69</f>
        <v>0</v>
      </c>
      <c r="Q70" s="24"/>
      <c r="R70" s="5">
        <f>+R68+R69</f>
        <v>0</v>
      </c>
      <c r="S70" s="66"/>
      <c r="T70" s="5">
        <f>+T68+T69</f>
        <v>0</v>
      </c>
      <c r="U70" s="88"/>
      <c r="V70" s="94">
        <f>SUM(H70:T70)</f>
        <v>0</v>
      </c>
      <c r="W70" s="88"/>
      <c r="X70" s="8">
        <f>+X68+X69</f>
        <v>0</v>
      </c>
      <c r="Y70" s="7">
        <f>X70+V70</f>
        <v>0</v>
      </c>
    </row>
    <row r="71" spans="1:27" x14ac:dyDescent="0.2">
      <c r="A71" s="34"/>
      <c r="B71" s="35"/>
      <c r="C71" s="35"/>
      <c r="D71" s="35"/>
      <c r="E71" s="35"/>
      <c r="F71" s="35"/>
      <c r="G71" s="34"/>
      <c r="H71" s="34"/>
      <c r="I71" s="24"/>
      <c r="J71" s="34"/>
      <c r="K71" s="24"/>
      <c r="L71" s="34"/>
      <c r="M71" s="66"/>
      <c r="N71" s="34"/>
      <c r="O71" s="24"/>
      <c r="P71" s="34"/>
      <c r="Q71" s="24"/>
      <c r="R71" s="34"/>
      <c r="S71" s="66"/>
      <c r="T71" s="34"/>
      <c r="U71" s="44"/>
      <c r="V71" s="34"/>
      <c r="W71" s="44"/>
      <c r="X71" s="34"/>
      <c r="Y71" s="34"/>
    </row>
    <row r="72" spans="1:27" ht="12" x14ac:dyDescent="0.2">
      <c r="B72" s="11"/>
      <c r="C72" s="136" t="s">
        <v>35</v>
      </c>
      <c r="D72" s="137"/>
      <c r="E72" s="137"/>
      <c r="F72" s="137"/>
      <c r="G72" s="137"/>
      <c r="H72" s="12"/>
      <c r="I72" s="4"/>
      <c r="J72" s="136" t="s">
        <v>36</v>
      </c>
      <c r="K72" s="4"/>
      <c r="L72" s="137"/>
      <c r="M72" s="2"/>
      <c r="N72" s="137"/>
      <c r="O72" s="4"/>
      <c r="P72" s="136"/>
      <c r="Q72" s="4"/>
      <c r="R72" s="137"/>
      <c r="S72" s="2"/>
      <c r="T72" s="137"/>
      <c r="U72" s="137"/>
      <c r="V72" s="137"/>
      <c r="W72" s="137"/>
      <c r="X72" s="137"/>
      <c r="Y72" s="137"/>
    </row>
    <row r="73" spans="1:27" ht="19.95" customHeight="1" x14ac:dyDescent="0.2">
      <c r="B73" s="22"/>
      <c r="C73" s="138" t="s">
        <v>37</v>
      </c>
      <c r="D73" s="138"/>
      <c r="E73" s="138"/>
      <c r="F73" s="138"/>
      <c r="G73" s="139"/>
      <c r="H73" s="139"/>
      <c r="I73" s="4"/>
      <c r="J73" s="138" t="s">
        <v>37</v>
      </c>
      <c r="K73" s="4"/>
      <c r="L73" s="21"/>
      <c r="M73" s="2"/>
      <c r="N73" s="21"/>
      <c r="O73" s="4"/>
      <c r="P73" s="138"/>
      <c r="Q73" s="4"/>
      <c r="R73" s="21"/>
      <c r="S73" s="2"/>
      <c r="T73" s="21"/>
      <c r="U73" s="21"/>
      <c r="V73" s="21"/>
      <c r="W73" s="21"/>
      <c r="X73" s="17"/>
      <c r="Y73" s="17"/>
    </row>
    <row r="74" spans="1:27" ht="19.95" customHeight="1" x14ac:dyDescent="0.2">
      <c r="B74" s="22"/>
      <c r="C74" s="138" t="s">
        <v>38</v>
      </c>
      <c r="D74" s="138"/>
      <c r="E74" s="138"/>
      <c r="F74" s="138"/>
      <c r="G74" s="139"/>
      <c r="H74" s="139"/>
      <c r="I74" s="4"/>
      <c r="J74" s="138" t="s">
        <v>38</v>
      </c>
      <c r="K74" s="4"/>
      <c r="L74" s="21"/>
      <c r="M74" s="2"/>
      <c r="N74" s="21"/>
      <c r="O74" s="4"/>
      <c r="P74" s="138"/>
      <c r="Q74" s="4"/>
      <c r="R74" s="21"/>
      <c r="S74" s="2"/>
      <c r="T74" s="21"/>
      <c r="U74" s="21"/>
      <c r="V74" s="21"/>
      <c r="W74" s="21"/>
      <c r="X74" s="17"/>
      <c r="Y74" s="17"/>
    </row>
    <row r="75" spans="1:27" ht="19.95" customHeight="1" x14ac:dyDescent="0.2">
      <c r="B75" s="22"/>
      <c r="C75" s="138" t="s">
        <v>1</v>
      </c>
      <c r="D75" s="138"/>
      <c r="E75" s="138"/>
      <c r="F75" s="138"/>
      <c r="G75" s="139"/>
      <c r="H75" s="139"/>
      <c r="I75" s="4"/>
      <c r="J75" s="138" t="s">
        <v>1</v>
      </c>
      <c r="K75" s="4"/>
      <c r="L75" s="21"/>
      <c r="M75" s="2"/>
      <c r="N75" s="21"/>
      <c r="O75" s="4"/>
      <c r="P75" s="138"/>
      <c r="Q75" s="4"/>
      <c r="R75" s="21"/>
      <c r="S75" s="2"/>
      <c r="T75" s="21"/>
      <c r="U75" s="21"/>
      <c r="V75" s="21"/>
      <c r="W75" s="21"/>
      <c r="X75" s="17"/>
      <c r="Y75" s="17"/>
    </row>
    <row r="76" spans="1:27" s="12" customFormat="1" x14ac:dyDescent="0.2">
      <c r="B76" s="22"/>
      <c r="C76" s="22"/>
      <c r="D76" s="18"/>
      <c r="E76" s="18"/>
      <c r="F76" s="18"/>
      <c r="G76" s="17"/>
      <c r="I76" s="4"/>
      <c r="J76" s="21"/>
      <c r="K76" s="4"/>
      <c r="L76" s="21"/>
      <c r="M76" s="2"/>
      <c r="N76" s="21"/>
      <c r="O76" s="4"/>
      <c r="P76" s="21"/>
      <c r="Q76" s="4"/>
      <c r="R76" s="21"/>
      <c r="S76" s="2"/>
      <c r="T76" s="21"/>
      <c r="U76" s="21"/>
      <c r="V76" s="21"/>
      <c r="W76" s="21"/>
      <c r="X76" s="17"/>
      <c r="Y76" s="17"/>
      <c r="Z76" s="17"/>
      <c r="AA76" s="17"/>
    </row>
    <row r="77" spans="1:27" s="12" customFormat="1" x14ac:dyDescent="0.2">
      <c r="B77" s="21"/>
      <c r="C77" s="21"/>
      <c r="D77" s="21"/>
      <c r="E77" s="21"/>
      <c r="F77" s="21"/>
      <c r="I77" s="4"/>
      <c r="K77" s="4"/>
      <c r="M77" s="2"/>
      <c r="O77" s="4"/>
      <c r="Q77" s="4"/>
      <c r="S77" s="2"/>
    </row>
    <row r="78" spans="1:27" s="12" customFormat="1" x14ac:dyDescent="0.2">
      <c r="B78" s="21"/>
      <c r="C78" s="21"/>
      <c r="D78" s="21"/>
      <c r="E78" s="21"/>
      <c r="F78" s="21"/>
      <c r="I78" s="4"/>
      <c r="K78" s="4"/>
      <c r="M78" s="2"/>
      <c r="O78" s="4"/>
      <c r="Q78" s="4"/>
      <c r="S78" s="2"/>
    </row>
    <row r="79" spans="1:27" s="3" customFormat="1" x14ac:dyDescent="0.2">
      <c r="B79" s="13"/>
      <c r="C79" s="1"/>
      <c r="D79" s="1"/>
      <c r="E79" s="1"/>
      <c r="F79" s="1"/>
      <c r="G79" s="12"/>
      <c r="I79" s="12"/>
      <c r="K79" s="12"/>
      <c r="O79" s="12"/>
      <c r="Q79" s="12"/>
      <c r="U79" s="12"/>
      <c r="W79" s="12"/>
    </row>
    <row r="80" spans="1:27" s="3" customFormat="1" x14ac:dyDescent="0.2">
      <c r="B80" s="13"/>
      <c r="C80" s="1"/>
      <c r="D80" s="1"/>
      <c r="E80" s="1"/>
      <c r="F80" s="1"/>
      <c r="G80" s="12"/>
      <c r="I80" s="12"/>
      <c r="K80" s="12"/>
      <c r="O80" s="12"/>
      <c r="Q80" s="12"/>
      <c r="U80" s="12"/>
      <c r="W80" s="12"/>
    </row>
    <row r="81" spans="2:23" s="3" customFormat="1" x14ac:dyDescent="0.2">
      <c r="B81" s="13"/>
      <c r="C81" s="1"/>
      <c r="D81" s="1"/>
      <c r="E81" s="1"/>
      <c r="F81" s="1"/>
      <c r="G81" s="12"/>
      <c r="I81" s="12"/>
      <c r="K81" s="12"/>
      <c r="O81" s="12"/>
      <c r="Q81" s="12"/>
      <c r="U81" s="12"/>
      <c r="W81" s="12"/>
    </row>
    <row r="82" spans="2:23" s="3" customFormat="1" x14ac:dyDescent="0.2">
      <c r="B82" s="13"/>
      <c r="C82" s="1"/>
      <c r="D82" s="1"/>
      <c r="E82" s="1"/>
      <c r="F82" s="1"/>
      <c r="G82" s="12"/>
      <c r="I82" s="12"/>
      <c r="K82" s="12"/>
      <c r="O82" s="12"/>
      <c r="Q82" s="12"/>
      <c r="U82" s="12"/>
      <c r="W82" s="12"/>
    </row>
    <row r="83" spans="2:23" s="3" customFormat="1" x14ac:dyDescent="0.2">
      <c r="B83" s="13"/>
      <c r="C83" s="1"/>
      <c r="D83" s="1"/>
      <c r="E83" s="1"/>
      <c r="F83" s="1"/>
      <c r="G83" s="12"/>
      <c r="I83" s="12"/>
      <c r="K83" s="12"/>
      <c r="O83" s="12"/>
      <c r="Q83" s="12"/>
      <c r="U83" s="12"/>
      <c r="W83" s="12"/>
    </row>
    <row r="84" spans="2:23" s="3" customFormat="1" x14ac:dyDescent="0.2">
      <c r="B84" s="13"/>
      <c r="C84" s="1"/>
      <c r="D84" s="1"/>
      <c r="E84" s="1"/>
      <c r="F84" s="1"/>
      <c r="G84" s="12"/>
      <c r="I84" s="12"/>
      <c r="K84" s="12"/>
      <c r="O84" s="12"/>
      <c r="Q84" s="12"/>
      <c r="U84" s="12"/>
      <c r="W84" s="12"/>
    </row>
    <row r="85" spans="2:23" s="3" customFormat="1" x14ac:dyDescent="0.2">
      <c r="B85" s="13"/>
      <c r="C85" s="1"/>
      <c r="D85" s="1"/>
      <c r="E85" s="1"/>
      <c r="F85" s="1"/>
      <c r="G85" s="12"/>
      <c r="I85" s="12"/>
      <c r="K85" s="12"/>
      <c r="O85" s="12"/>
      <c r="Q85" s="12"/>
      <c r="U85" s="12"/>
      <c r="W85" s="12"/>
    </row>
    <row r="86" spans="2:23" s="3" customFormat="1" x14ac:dyDescent="0.2">
      <c r="B86" s="13"/>
      <c r="C86" s="1"/>
      <c r="D86" s="1"/>
      <c r="E86" s="1"/>
      <c r="F86" s="1"/>
      <c r="G86" s="12"/>
      <c r="I86" s="12"/>
      <c r="K86" s="12"/>
      <c r="O86" s="12"/>
      <c r="Q86" s="12"/>
      <c r="U86" s="12"/>
      <c r="W86" s="12"/>
    </row>
    <row r="87" spans="2:23" s="3" customFormat="1" x14ac:dyDescent="0.2">
      <c r="B87" s="13"/>
      <c r="C87" s="1"/>
      <c r="D87" s="1"/>
      <c r="E87" s="1"/>
      <c r="F87" s="1"/>
      <c r="G87" s="12"/>
      <c r="I87" s="12"/>
      <c r="K87" s="12"/>
      <c r="O87" s="12"/>
      <c r="Q87" s="12"/>
      <c r="U87" s="12"/>
      <c r="W87" s="12"/>
    </row>
    <row r="88" spans="2:23" s="3" customFormat="1" x14ac:dyDescent="0.2">
      <c r="B88" s="13"/>
      <c r="C88" s="1"/>
      <c r="D88" s="1"/>
      <c r="E88" s="1"/>
      <c r="F88" s="1"/>
      <c r="G88" s="12"/>
      <c r="I88" s="12"/>
      <c r="K88" s="12"/>
      <c r="O88" s="12"/>
      <c r="Q88" s="12"/>
      <c r="U88" s="12"/>
      <c r="W88" s="12"/>
    </row>
    <row r="89" spans="2:23" s="3" customFormat="1" x14ac:dyDescent="0.2">
      <c r="B89" s="13"/>
      <c r="C89" s="1"/>
      <c r="D89" s="1"/>
      <c r="E89" s="1"/>
      <c r="F89" s="1"/>
      <c r="G89" s="12"/>
      <c r="I89" s="12"/>
      <c r="K89" s="12"/>
      <c r="O89" s="12"/>
      <c r="Q89" s="12"/>
      <c r="U89" s="12"/>
      <c r="W89" s="12"/>
    </row>
    <row r="90" spans="2:23" s="3" customFormat="1" x14ac:dyDescent="0.2">
      <c r="B90" s="13"/>
      <c r="C90" s="1"/>
      <c r="D90" s="1"/>
      <c r="E90" s="1"/>
      <c r="F90" s="1"/>
      <c r="G90" s="12"/>
      <c r="I90" s="12"/>
      <c r="K90" s="12"/>
      <c r="O90" s="12"/>
      <c r="Q90" s="12"/>
      <c r="U90" s="12"/>
      <c r="W90" s="12"/>
    </row>
    <row r="91" spans="2:23" s="3" customFormat="1" x14ac:dyDescent="0.2">
      <c r="B91" s="13"/>
      <c r="C91" s="1"/>
      <c r="D91" s="1"/>
      <c r="E91" s="1"/>
      <c r="F91" s="1"/>
      <c r="G91" s="12"/>
      <c r="I91" s="12"/>
      <c r="K91" s="12"/>
      <c r="O91" s="12"/>
      <c r="Q91" s="12"/>
      <c r="U91" s="12"/>
      <c r="W91" s="12"/>
    </row>
    <row r="92" spans="2:23" s="3" customFormat="1" x14ac:dyDescent="0.2">
      <c r="B92" s="13"/>
      <c r="C92" s="1"/>
      <c r="D92" s="1"/>
      <c r="E92" s="1"/>
      <c r="F92" s="1"/>
      <c r="G92" s="12"/>
      <c r="I92" s="12"/>
      <c r="K92" s="12"/>
      <c r="O92" s="12"/>
      <c r="Q92" s="12"/>
      <c r="U92" s="12"/>
      <c r="W92" s="12"/>
    </row>
    <row r="93" spans="2:23" s="3" customFormat="1" x14ac:dyDescent="0.2">
      <c r="B93" s="13"/>
      <c r="C93" s="1"/>
      <c r="D93" s="1"/>
      <c r="E93" s="1"/>
      <c r="F93" s="1"/>
      <c r="G93" s="12"/>
      <c r="I93" s="12"/>
      <c r="K93" s="12"/>
      <c r="O93" s="12"/>
      <c r="Q93" s="12"/>
      <c r="U93" s="12"/>
      <c r="W93" s="12"/>
    </row>
    <row r="94" spans="2:23" s="3" customFormat="1" x14ac:dyDescent="0.2">
      <c r="B94" s="13"/>
      <c r="C94" s="1"/>
      <c r="D94" s="1"/>
      <c r="E94" s="1"/>
      <c r="F94" s="1"/>
      <c r="G94" s="12"/>
      <c r="I94" s="12"/>
      <c r="K94" s="12"/>
      <c r="O94" s="12"/>
      <c r="Q94" s="12"/>
      <c r="U94" s="12"/>
      <c r="W94" s="12"/>
    </row>
    <row r="95" spans="2:23" s="3" customFormat="1" x14ac:dyDescent="0.2">
      <c r="B95" s="13"/>
      <c r="C95" s="1"/>
      <c r="D95" s="1"/>
      <c r="E95" s="1"/>
      <c r="F95" s="1"/>
      <c r="G95" s="12"/>
      <c r="I95" s="12"/>
      <c r="K95" s="12"/>
      <c r="O95" s="12"/>
      <c r="Q95" s="12"/>
      <c r="U95" s="12"/>
      <c r="W95" s="12"/>
    </row>
    <row r="96" spans="2:23" s="3" customFormat="1" x14ac:dyDescent="0.2">
      <c r="B96" s="13"/>
      <c r="C96" s="1"/>
      <c r="D96" s="1"/>
      <c r="E96" s="1"/>
      <c r="F96" s="1"/>
      <c r="G96" s="12"/>
      <c r="I96" s="12"/>
      <c r="K96" s="12"/>
      <c r="O96" s="12"/>
      <c r="Q96" s="12"/>
      <c r="U96" s="12"/>
      <c r="W96" s="12"/>
    </row>
    <row r="97" spans="2:23" s="3" customFormat="1" x14ac:dyDescent="0.2">
      <c r="B97" s="13"/>
      <c r="C97" s="1"/>
      <c r="D97" s="1"/>
      <c r="E97" s="1"/>
      <c r="F97" s="1"/>
      <c r="G97" s="12"/>
      <c r="I97" s="12"/>
      <c r="K97" s="12"/>
      <c r="O97" s="12"/>
      <c r="Q97" s="12"/>
      <c r="U97" s="12"/>
      <c r="W97" s="12"/>
    </row>
    <row r="98" spans="2:23" s="3" customFormat="1" x14ac:dyDescent="0.2">
      <c r="B98" s="13"/>
      <c r="C98" s="1"/>
      <c r="D98" s="1"/>
      <c r="E98" s="1"/>
      <c r="F98" s="1"/>
      <c r="G98" s="12"/>
      <c r="I98" s="12"/>
      <c r="K98" s="12"/>
      <c r="O98" s="12"/>
      <c r="Q98" s="12"/>
      <c r="U98" s="12"/>
      <c r="W98" s="12"/>
    </row>
    <row r="99" spans="2:23" s="3" customFormat="1" x14ac:dyDescent="0.2">
      <c r="B99" s="13"/>
      <c r="C99" s="1"/>
      <c r="D99" s="1"/>
      <c r="E99" s="1"/>
      <c r="F99" s="1"/>
      <c r="G99" s="12"/>
      <c r="I99" s="12"/>
      <c r="K99" s="12"/>
      <c r="O99" s="12"/>
      <c r="Q99" s="12"/>
      <c r="U99" s="12"/>
      <c r="W99" s="12"/>
    </row>
    <row r="100" spans="2:23" s="3" customFormat="1" x14ac:dyDescent="0.2">
      <c r="B100" s="13"/>
      <c r="C100" s="1"/>
      <c r="D100" s="1"/>
      <c r="E100" s="1"/>
      <c r="F100" s="1"/>
      <c r="G100" s="12"/>
      <c r="I100" s="12"/>
      <c r="K100" s="12"/>
      <c r="O100" s="12"/>
      <c r="Q100" s="12"/>
      <c r="U100" s="12"/>
      <c r="W100" s="12"/>
    </row>
    <row r="101" spans="2:23" s="3" customFormat="1" x14ac:dyDescent="0.2">
      <c r="B101" s="13"/>
      <c r="C101" s="1"/>
      <c r="D101" s="1"/>
      <c r="E101" s="1"/>
      <c r="F101" s="1"/>
      <c r="G101" s="12"/>
      <c r="I101" s="12"/>
      <c r="K101" s="12"/>
      <c r="O101" s="12"/>
      <c r="Q101" s="12"/>
      <c r="U101" s="12"/>
      <c r="W101" s="12"/>
    </row>
    <row r="102" spans="2:23" s="3" customFormat="1" x14ac:dyDescent="0.2">
      <c r="B102" s="13"/>
      <c r="C102" s="1"/>
      <c r="D102" s="1"/>
      <c r="E102" s="1"/>
      <c r="F102" s="1"/>
      <c r="G102" s="12"/>
      <c r="I102" s="12"/>
      <c r="K102" s="12"/>
      <c r="O102" s="12"/>
      <c r="Q102" s="12"/>
      <c r="U102" s="12"/>
      <c r="W102" s="12"/>
    </row>
    <row r="103" spans="2:23" s="3" customFormat="1" x14ac:dyDescent="0.2">
      <c r="B103" s="13"/>
      <c r="C103" s="1"/>
      <c r="D103" s="1"/>
      <c r="E103" s="1"/>
      <c r="F103" s="1"/>
      <c r="G103" s="12"/>
      <c r="I103" s="12"/>
      <c r="K103" s="12"/>
      <c r="O103" s="12"/>
      <c r="Q103" s="12"/>
      <c r="U103" s="12"/>
      <c r="W103" s="12"/>
    </row>
    <row r="104" spans="2:23" s="3" customFormat="1" x14ac:dyDescent="0.2">
      <c r="B104" s="13"/>
      <c r="C104" s="1"/>
      <c r="D104" s="1"/>
      <c r="E104" s="1"/>
      <c r="F104" s="1"/>
      <c r="G104" s="12"/>
      <c r="I104" s="12"/>
      <c r="K104" s="12"/>
      <c r="O104" s="12"/>
      <c r="Q104" s="12"/>
      <c r="U104" s="12"/>
      <c r="W104" s="12"/>
    </row>
    <row r="105" spans="2:23" s="3" customFormat="1" x14ac:dyDescent="0.2">
      <c r="B105" s="13"/>
      <c r="C105" s="1"/>
      <c r="D105" s="1"/>
      <c r="E105" s="1"/>
      <c r="F105" s="1"/>
      <c r="G105" s="12"/>
      <c r="I105" s="12"/>
      <c r="K105" s="12"/>
      <c r="O105" s="12"/>
      <c r="Q105" s="12"/>
      <c r="U105" s="12"/>
      <c r="W105" s="12"/>
    </row>
    <row r="106" spans="2:23" s="3" customFormat="1" x14ac:dyDescent="0.2">
      <c r="B106" s="13"/>
      <c r="C106" s="1"/>
      <c r="D106" s="1"/>
      <c r="E106" s="1"/>
      <c r="F106" s="1"/>
      <c r="G106" s="12"/>
      <c r="I106" s="12"/>
      <c r="K106" s="12"/>
      <c r="O106" s="12"/>
      <c r="Q106" s="12"/>
      <c r="U106" s="12"/>
      <c r="W106" s="12"/>
    </row>
    <row r="107" spans="2:23" s="3" customFormat="1" x14ac:dyDescent="0.2">
      <c r="B107" s="13"/>
      <c r="C107" s="1"/>
      <c r="D107" s="1"/>
      <c r="E107" s="1"/>
      <c r="F107" s="1"/>
      <c r="G107" s="12"/>
      <c r="I107" s="12"/>
      <c r="K107" s="12"/>
      <c r="O107" s="12"/>
      <c r="Q107" s="12"/>
      <c r="U107" s="12"/>
      <c r="W107" s="12"/>
    </row>
    <row r="108" spans="2:23" s="3" customFormat="1" x14ac:dyDescent="0.2">
      <c r="B108" s="13"/>
      <c r="C108" s="1"/>
      <c r="D108" s="1"/>
      <c r="E108" s="1"/>
      <c r="F108" s="1"/>
      <c r="G108" s="12"/>
      <c r="I108" s="12"/>
      <c r="K108" s="12"/>
      <c r="O108" s="12"/>
      <c r="Q108" s="12"/>
      <c r="U108" s="12"/>
      <c r="W108" s="12"/>
    </row>
    <row r="109" spans="2:23" s="3" customFormat="1" x14ac:dyDescent="0.2">
      <c r="B109" s="13"/>
      <c r="C109" s="1"/>
      <c r="D109" s="1"/>
      <c r="E109" s="1"/>
      <c r="F109" s="1"/>
      <c r="G109" s="12"/>
      <c r="I109" s="12"/>
      <c r="K109" s="12"/>
      <c r="O109" s="12"/>
      <c r="Q109" s="12"/>
      <c r="U109" s="12"/>
      <c r="W109" s="12"/>
    </row>
    <row r="110" spans="2:23" s="3" customFormat="1" x14ac:dyDescent="0.2">
      <c r="B110" s="13"/>
      <c r="C110" s="1"/>
      <c r="D110" s="1"/>
      <c r="E110" s="1"/>
      <c r="F110" s="1"/>
      <c r="G110" s="12"/>
      <c r="I110" s="12"/>
      <c r="K110" s="12"/>
      <c r="O110" s="12"/>
      <c r="Q110" s="12"/>
      <c r="U110" s="12"/>
      <c r="W110" s="12"/>
    </row>
    <row r="111" spans="2:23" s="3" customFormat="1" x14ac:dyDescent="0.2">
      <c r="B111" s="13"/>
      <c r="C111" s="1"/>
      <c r="D111" s="1"/>
      <c r="E111" s="1"/>
      <c r="F111" s="1"/>
      <c r="G111" s="12"/>
      <c r="I111" s="12"/>
      <c r="K111" s="12"/>
      <c r="O111" s="12"/>
      <c r="Q111" s="12"/>
      <c r="U111" s="12"/>
      <c r="W111" s="12"/>
    </row>
    <row r="112" spans="2:23" s="3" customFormat="1" x14ac:dyDescent="0.2">
      <c r="B112" s="13"/>
      <c r="C112" s="1"/>
      <c r="D112" s="1"/>
      <c r="E112" s="1"/>
      <c r="F112" s="1"/>
      <c r="G112" s="12"/>
      <c r="I112" s="12"/>
      <c r="K112" s="12"/>
      <c r="O112" s="12"/>
      <c r="Q112" s="12"/>
      <c r="U112" s="12"/>
      <c r="W112" s="12"/>
    </row>
    <row r="113" spans="2:23" s="3" customFormat="1" x14ac:dyDescent="0.2">
      <c r="B113" s="13"/>
      <c r="C113" s="1"/>
      <c r="D113" s="1"/>
      <c r="E113" s="1"/>
      <c r="F113" s="1"/>
      <c r="G113" s="12"/>
      <c r="I113" s="12"/>
      <c r="K113" s="12"/>
      <c r="O113" s="12"/>
      <c r="Q113" s="12"/>
      <c r="U113" s="12"/>
      <c r="W113" s="12"/>
    </row>
    <row r="114" spans="2:23" s="3" customFormat="1" x14ac:dyDescent="0.2">
      <c r="B114" s="13"/>
      <c r="C114" s="1"/>
      <c r="D114" s="1"/>
      <c r="E114" s="1"/>
      <c r="F114" s="1"/>
      <c r="G114" s="12"/>
      <c r="I114" s="12"/>
      <c r="K114" s="12"/>
      <c r="O114" s="12"/>
      <c r="Q114" s="12"/>
      <c r="U114" s="12"/>
      <c r="W114" s="12"/>
    </row>
    <row r="115" spans="2:23" s="3" customFormat="1" x14ac:dyDescent="0.2">
      <c r="B115" s="13"/>
      <c r="C115" s="1"/>
      <c r="D115" s="1"/>
      <c r="E115" s="1"/>
      <c r="F115" s="1"/>
      <c r="G115" s="12"/>
      <c r="I115" s="12"/>
      <c r="K115" s="12"/>
      <c r="O115" s="12"/>
      <c r="Q115" s="12"/>
      <c r="U115" s="12"/>
      <c r="W115" s="12"/>
    </row>
    <row r="116" spans="2:23" s="3" customFormat="1" x14ac:dyDescent="0.2">
      <c r="B116" s="13"/>
      <c r="C116" s="1"/>
      <c r="D116" s="1"/>
      <c r="E116" s="1"/>
      <c r="F116" s="1"/>
      <c r="G116" s="12"/>
      <c r="I116" s="12"/>
      <c r="K116" s="12"/>
      <c r="O116" s="12"/>
      <c r="Q116" s="12"/>
      <c r="U116" s="12"/>
      <c r="W116" s="12"/>
    </row>
    <row r="117" spans="2:23" s="3" customFormat="1" x14ac:dyDescent="0.2">
      <c r="B117" s="13"/>
      <c r="C117" s="1"/>
      <c r="D117" s="1"/>
      <c r="E117" s="1"/>
      <c r="F117" s="1"/>
      <c r="G117" s="12"/>
      <c r="I117" s="12"/>
      <c r="K117" s="12"/>
      <c r="O117" s="12"/>
      <c r="Q117" s="12"/>
      <c r="U117" s="12"/>
      <c r="W117" s="12"/>
    </row>
    <row r="118" spans="2:23" s="3" customFormat="1" x14ac:dyDescent="0.2">
      <c r="B118" s="13"/>
      <c r="C118" s="1"/>
      <c r="D118" s="1"/>
      <c r="E118" s="1"/>
      <c r="F118" s="1"/>
      <c r="G118" s="12"/>
      <c r="I118" s="12"/>
      <c r="K118" s="12"/>
      <c r="O118" s="12"/>
      <c r="Q118" s="12"/>
      <c r="U118" s="12"/>
      <c r="W118" s="12"/>
    </row>
    <row r="119" spans="2:23" s="3" customFormat="1" x14ac:dyDescent="0.2">
      <c r="B119" s="13"/>
      <c r="C119" s="1"/>
      <c r="D119" s="1"/>
      <c r="E119" s="1"/>
      <c r="F119" s="1"/>
      <c r="G119" s="12"/>
      <c r="I119" s="12"/>
      <c r="K119" s="12"/>
      <c r="O119" s="12"/>
      <c r="Q119" s="12"/>
      <c r="U119" s="12"/>
      <c r="W119" s="12"/>
    </row>
    <row r="120" spans="2:23" s="3" customFormat="1" x14ac:dyDescent="0.2">
      <c r="B120" s="13"/>
      <c r="C120" s="1"/>
      <c r="D120" s="1"/>
      <c r="E120" s="1"/>
      <c r="F120" s="1"/>
      <c r="G120" s="12"/>
      <c r="I120" s="12"/>
      <c r="K120" s="12"/>
      <c r="O120" s="12"/>
      <c r="Q120" s="12"/>
      <c r="U120" s="12"/>
      <c r="W120" s="12"/>
    </row>
    <row r="121" spans="2:23" s="3" customFormat="1" x14ac:dyDescent="0.2">
      <c r="B121" s="13"/>
      <c r="C121" s="1"/>
      <c r="D121" s="1"/>
      <c r="E121" s="1"/>
      <c r="F121" s="1"/>
      <c r="G121" s="12"/>
      <c r="I121" s="12"/>
      <c r="K121" s="12"/>
      <c r="O121" s="12"/>
      <c r="Q121" s="12"/>
      <c r="U121" s="12"/>
      <c r="W121" s="12"/>
    </row>
    <row r="122" spans="2:23" s="3" customFormat="1" x14ac:dyDescent="0.2">
      <c r="B122" s="13"/>
      <c r="C122" s="1"/>
      <c r="D122" s="1"/>
      <c r="E122" s="1"/>
      <c r="F122" s="1"/>
      <c r="G122" s="12"/>
      <c r="I122" s="12"/>
      <c r="K122" s="12"/>
      <c r="O122" s="12"/>
      <c r="Q122" s="12"/>
      <c r="U122" s="12"/>
      <c r="W122" s="12"/>
    </row>
    <row r="123" spans="2:23" s="3" customFormat="1" x14ac:dyDescent="0.2">
      <c r="B123" s="13"/>
      <c r="C123" s="1"/>
      <c r="D123" s="1"/>
      <c r="E123" s="1"/>
      <c r="F123" s="1"/>
      <c r="G123" s="12"/>
      <c r="I123" s="12"/>
      <c r="K123" s="12"/>
      <c r="O123" s="12"/>
      <c r="Q123" s="12"/>
      <c r="U123" s="12"/>
      <c r="W123" s="12"/>
    </row>
    <row r="124" spans="2:23" s="3" customFormat="1" x14ac:dyDescent="0.2">
      <c r="B124" s="13"/>
      <c r="C124" s="1"/>
      <c r="D124" s="1"/>
      <c r="E124" s="1"/>
      <c r="F124" s="1"/>
      <c r="G124" s="12"/>
      <c r="I124" s="12"/>
      <c r="K124" s="12"/>
      <c r="O124" s="12"/>
      <c r="Q124" s="12"/>
      <c r="U124" s="12"/>
      <c r="W124" s="12"/>
    </row>
    <row r="125" spans="2:23" s="3" customFormat="1" x14ac:dyDescent="0.2">
      <c r="B125" s="13"/>
      <c r="C125" s="1"/>
      <c r="D125" s="1"/>
      <c r="E125" s="1"/>
      <c r="F125" s="1"/>
      <c r="G125" s="12"/>
      <c r="I125" s="12"/>
      <c r="K125" s="12"/>
      <c r="O125" s="12"/>
      <c r="Q125" s="12"/>
      <c r="U125" s="12"/>
      <c r="W125" s="12"/>
    </row>
    <row r="126" spans="2:23" s="3" customFormat="1" x14ac:dyDescent="0.2">
      <c r="B126" s="13"/>
      <c r="C126" s="1"/>
      <c r="D126" s="1"/>
      <c r="E126" s="1"/>
      <c r="F126" s="1"/>
      <c r="G126" s="12"/>
      <c r="I126" s="12"/>
      <c r="K126" s="12"/>
      <c r="O126" s="12"/>
      <c r="Q126" s="12"/>
      <c r="U126" s="12"/>
      <c r="W126" s="12"/>
    </row>
    <row r="127" spans="2:23" s="3" customFormat="1" x14ac:dyDescent="0.2">
      <c r="B127" s="13"/>
      <c r="C127" s="1"/>
      <c r="D127" s="1"/>
      <c r="E127" s="1"/>
      <c r="F127" s="1"/>
      <c r="G127" s="12"/>
      <c r="I127" s="12"/>
      <c r="K127" s="12"/>
      <c r="O127" s="12"/>
      <c r="Q127" s="12"/>
      <c r="U127" s="12"/>
      <c r="W127" s="12"/>
    </row>
    <row r="128" spans="2:23" s="3" customFormat="1" x14ac:dyDescent="0.2">
      <c r="B128" s="13"/>
      <c r="C128" s="1"/>
      <c r="D128" s="1"/>
      <c r="E128" s="1"/>
      <c r="F128" s="1"/>
      <c r="G128" s="12"/>
      <c r="I128" s="12"/>
      <c r="K128" s="12"/>
      <c r="O128" s="12"/>
      <c r="Q128" s="12"/>
      <c r="U128" s="12"/>
      <c r="W128" s="12"/>
    </row>
    <row r="129" spans="2:23" s="3" customFormat="1" x14ac:dyDescent="0.2">
      <c r="B129" s="13"/>
      <c r="C129" s="1"/>
      <c r="D129" s="1"/>
      <c r="E129" s="1"/>
      <c r="F129" s="1"/>
      <c r="G129" s="12"/>
      <c r="I129" s="12"/>
      <c r="K129" s="12"/>
      <c r="O129" s="12"/>
      <c r="Q129" s="12"/>
      <c r="U129" s="12"/>
      <c r="W129" s="12"/>
    </row>
    <row r="130" spans="2:23" s="3" customFormat="1" x14ac:dyDescent="0.2">
      <c r="B130" s="1"/>
      <c r="C130" s="1"/>
      <c r="D130" s="1"/>
      <c r="E130" s="1"/>
      <c r="F130" s="1"/>
      <c r="I130" s="12"/>
      <c r="K130" s="12"/>
      <c r="O130" s="12"/>
      <c r="Q130" s="12"/>
      <c r="U130" s="12"/>
      <c r="W130" s="12"/>
    </row>
    <row r="131" spans="2:23" s="3" customFormat="1" x14ac:dyDescent="0.2">
      <c r="B131" s="1"/>
      <c r="C131" s="1"/>
      <c r="D131" s="1"/>
      <c r="E131" s="1"/>
      <c r="F131" s="1"/>
      <c r="I131" s="12"/>
      <c r="K131" s="12"/>
      <c r="O131" s="12"/>
      <c r="Q131" s="12"/>
      <c r="U131" s="12"/>
      <c r="W131" s="12"/>
    </row>
    <row r="132" spans="2:23" s="3" customFormat="1" x14ac:dyDescent="0.2">
      <c r="B132" s="1"/>
      <c r="C132" s="1"/>
      <c r="D132" s="1"/>
      <c r="E132" s="1"/>
      <c r="F132" s="1"/>
      <c r="I132" s="12"/>
      <c r="K132" s="12"/>
      <c r="O132" s="12"/>
      <c r="Q132" s="12"/>
      <c r="U132" s="12"/>
      <c r="W132" s="12"/>
    </row>
    <row r="133" spans="2:23" s="3" customFormat="1" x14ac:dyDescent="0.2">
      <c r="B133" s="1"/>
      <c r="C133" s="1"/>
      <c r="D133" s="1"/>
      <c r="E133" s="1"/>
      <c r="F133" s="1"/>
      <c r="I133" s="12"/>
      <c r="K133" s="12"/>
      <c r="O133" s="12"/>
      <c r="Q133" s="12"/>
      <c r="U133" s="12"/>
      <c r="W133" s="12"/>
    </row>
    <row r="134" spans="2:23" s="3" customFormat="1" x14ac:dyDescent="0.2">
      <c r="B134" s="1"/>
      <c r="C134" s="1"/>
      <c r="D134" s="1"/>
      <c r="E134" s="1"/>
      <c r="F134" s="1"/>
      <c r="I134" s="12"/>
      <c r="K134" s="12"/>
      <c r="O134" s="12"/>
      <c r="Q134" s="12"/>
      <c r="U134" s="12"/>
      <c r="W134" s="12"/>
    </row>
    <row r="135" spans="2:23" s="3" customFormat="1" x14ac:dyDescent="0.2">
      <c r="B135" s="1"/>
      <c r="C135" s="1"/>
      <c r="D135" s="1"/>
      <c r="E135" s="1"/>
      <c r="F135" s="1"/>
      <c r="I135" s="12"/>
      <c r="K135" s="12"/>
      <c r="O135" s="12"/>
      <c r="Q135" s="12"/>
      <c r="U135" s="12"/>
      <c r="W135" s="12"/>
    </row>
    <row r="136" spans="2:23" s="3" customFormat="1" x14ac:dyDescent="0.2">
      <c r="B136" s="1"/>
      <c r="C136" s="1"/>
      <c r="D136" s="1"/>
      <c r="E136" s="1"/>
      <c r="F136" s="1"/>
      <c r="I136" s="12"/>
      <c r="K136" s="12"/>
      <c r="O136" s="12"/>
      <c r="Q136" s="12"/>
      <c r="U136" s="12"/>
      <c r="W136" s="12"/>
    </row>
    <row r="137" spans="2:23" s="3" customFormat="1" x14ac:dyDescent="0.2">
      <c r="B137" s="1"/>
      <c r="C137" s="1"/>
      <c r="D137" s="1"/>
      <c r="E137" s="1"/>
      <c r="F137" s="1"/>
      <c r="I137" s="12"/>
      <c r="K137" s="12"/>
      <c r="O137" s="12"/>
      <c r="Q137" s="12"/>
      <c r="U137" s="12"/>
      <c r="W137" s="12"/>
    </row>
    <row r="138" spans="2:23" s="3" customFormat="1" x14ac:dyDescent="0.2">
      <c r="B138" s="1"/>
      <c r="C138" s="1"/>
      <c r="D138" s="1"/>
      <c r="E138" s="1"/>
      <c r="F138" s="1"/>
      <c r="I138" s="12"/>
      <c r="K138" s="12"/>
      <c r="O138" s="12"/>
      <c r="Q138" s="12"/>
      <c r="U138" s="12"/>
      <c r="W138" s="12"/>
    </row>
    <row r="139" spans="2:23" s="3" customFormat="1" x14ac:dyDescent="0.2">
      <c r="B139" s="13"/>
      <c r="C139" s="1"/>
      <c r="D139" s="1"/>
      <c r="E139" s="1"/>
      <c r="F139" s="1"/>
      <c r="G139" s="12"/>
      <c r="I139" s="12"/>
      <c r="K139" s="12"/>
      <c r="O139" s="12"/>
      <c r="Q139" s="12"/>
      <c r="U139" s="12"/>
      <c r="W139" s="12"/>
    </row>
    <row r="140" spans="2:23" s="3" customFormat="1" x14ac:dyDescent="0.2">
      <c r="B140" s="13"/>
      <c r="C140" s="1"/>
      <c r="D140" s="1"/>
      <c r="E140" s="1"/>
      <c r="F140" s="1"/>
      <c r="G140" s="12"/>
      <c r="I140" s="12"/>
      <c r="K140" s="12"/>
      <c r="O140" s="12"/>
      <c r="Q140" s="12"/>
      <c r="U140" s="12"/>
      <c r="W140" s="12"/>
    </row>
  </sheetData>
  <sheetProtection algorithmName="SHA-512" hashValue="UP5iBRrx992k7aP9M49eBwBj7d1edD2/LSnqrQcRQPiWx5Ta148ajq/t2gBLyU+2e0BhmugjxLGTStG/WyNr9A==" saltValue="hogbbZyYwKlumj1n1ZHWxg==" spinCount="100000" sheet="1" formatCells="0" formatColumns="0" formatRows="0"/>
  <protectedRanges>
    <protectedRange sqref="Y8 L8 J16:J19 L16:L19 N16:N19 P16:P19 J27:J28 R8 R16:R19 T16:T19 H27:H28 L27:L28 N27:N28 P27:P28 R27:R28 T27:T28 X63 X27 H35:H40 J35:J40 L35:L40 N35:N40 P35:P40 R35:R40 T35:T40 X35 H45:H49 J45:J49 L45:L49 N45:N49 P45:P49 R45:R49 T45:T49 X46 H62:H65 J62:J65 L62:L65 N62:N65 P62:P65 R62:R65 T62:T65 H16:H19" name="Range9"/>
    <protectedRange sqref="N61 T61 U63:W65 X61" name="Range12"/>
  </protectedRanges>
  <mergeCells count="38">
    <mergeCell ref="B58:F58"/>
    <mergeCell ref="B57:F57"/>
    <mergeCell ref="B43:F43"/>
    <mergeCell ref="B62:F62"/>
    <mergeCell ref="A60:A66"/>
    <mergeCell ref="A14:A43"/>
    <mergeCell ref="B39:F39"/>
    <mergeCell ref="B47:F47"/>
    <mergeCell ref="B48:F48"/>
    <mergeCell ref="B50:F50"/>
    <mergeCell ref="B59:F59"/>
    <mergeCell ref="B49:F49"/>
    <mergeCell ref="B63:F63"/>
    <mergeCell ref="B64:F64"/>
    <mergeCell ref="B65:F65"/>
    <mergeCell ref="B33:F33"/>
    <mergeCell ref="A1:B1"/>
    <mergeCell ref="B23:F23"/>
    <mergeCell ref="B27:F27"/>
    <mergeCell ref="B28:F28"/>
    <mergeCell ref="B31:F31"/>
    <mergeCell ref="B20:F20"/>
    <mergeCell ref="B29:F29"/>
    <mergeCell ref="C2:E2"/>
    <mergeCell ref="B21:F21"/>
    <mergeCell ref="H5:V5"/>
    <mergeCell ref="B16:F16"/>
    <mergeCell ref="B17:F17"/>
    <mergeCell ref="B18:F18"/>
    <mergeCell ref="B19:F19"/>
    <mergeCell ref="B3:B5"/>
    <mergeCell ref="B41:F41"/>
    <mergeCell ref="B45:F45"/>
    <mergeCell ref="B46:F46"/>
    <mergeCell ref="B40:F40"/>
    <mergeCell ref="B36:F36"/>
    <mergeCell ref="B37:F37"/>
    <mergeCell ref="B38:F38"/>
  </mergeCells>
  <phoneticPr fontId="6" type="noConversion"/>
  <dataValidations count="1">
    <dataValidation type="list" allowBlank="1" showInputMessage="1" showErrorMessage="1" sqref="H6 J6 L6 N6 P6 R6 T6" xr:uid="{00000000-0002-0000-0000-000000000000}">
      <formula1>Activities</formula1>
    </dataValidation>
  </dataValidations>
  <pageMargins left="0.43307086614173229" right="0.23622047244094491" top="0.47" bottom="0.42" header="0.31496062992125984" footer="0.31496062992125984"/>
  <pageSetup paperSize="9" scale="69" orientation="portrait" r:id="rId1"/>
  <colBreaks count="1" manualBreakCount="1">
    <brk id="25" max="75" man="1"/>
  </colBreak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BJ346"/>
  <sheetViews>
    <sheetView zoomScale="90" zoomScaleNormal="90" zoomScaleSheetLayoutView="68" workbookViewId="0">
      <pane ySplit="6" topLeftCell="A7" activePane="bottomLeft" state="frozen"/>
      <selection pane="bottomLeft" activeCell="A7" sqref="A7"/>
    </sheetView>
  </sheetViews>
  <sheetFormatPr defaultColWidth="8.88671875" defaultRowHeight="11.4" x14ac:dyDescent="0.2"/>
  <cols>
    <col min="1" max="1" width="2.33203125" style="246" customWidth="1"/>
    <col min="2" max="2" width="16.5546875" style="278" customWidth="1"/>
    <col min="3" max="3" width="12.6640625" style="278" customWidth="1"/>
    <col min="4" max="5" width="10.88671875" style="278" customWidth="1"/>
    <col min="6" max="7" width="10.6640625" style="278" customWidth="1"/>
    <col min="8" max="8" width="9" style="278" customWidth="1"/>
    <col min="9" max="9" width="11" style="278" customWidth="1"/>
    <col min="10" max="10" width="12" style="278" bestFit="1" customWidth="1"/>
    <col min="11" max="11" width="48.6640625" style="278" customWidth="1"/>
    <col min="12" max="15" width="8.6640625" style="278" customWidth="1"/>
    <col min="16" max="18" width="8.6640625" style="278" hidden="1" customWidth="1"/>
    <col min="19" max="19" width="1.33203125" style="278" customWidth="1"/>
    <col min="20" max="20" width="10" style="278" customWidth="1"/>
    <col min="21" max="21" width="1.33203125" style="278" customWidth="1"/>
    <col min="22" max="22" width="8.6640625" style="278" customWidth="1"/>
    <col min="23" max="23" width="8" style="278" customWidth="1"/>
    <col min="24" max="24" width="1" style="379" customWidth="1"/>
    <col min="25" max="25" width="3.88671875" style="278" customWidth="1"/>
    <col min="26" max="26" width="71.33203125" style="380" customWidth="1"/>
    <col min="27" max="30" width="11.33203125" style="246" customWidth="1"/>
    <col min="31" max="33" width="11.33203125" style="246" hidden="1" customWidth="1"/>
    <col min="34" max="34" width="15.33203125" style="378" customWidth="1"/>
    <col min="35" max="35" width="2.44140625" style="246" customWidth="1"/>
    <col min="36" max="36" width="11.33203125" style="246" customWidth="1"/>
    <col min="37" max="62" width="8.88671875" style="246"/>
    <col min="63" max="16384" width="8.88671875" style="278"/>
  </cols>
  <sheetData>
    <row r="1" spans="1:62" ht="12" x14ac:dyDescent="0.25">
      <c r="A1" s="166" t="s">
        <v>131</v>
      </c>
      <c r="B1" s="166"/>
      <c r="C1" s="167"/>
      <c r="D1" s="167"/>
      <c r="E1" s="167"/>
      <c r="F1" s="167"/>
      <c r="G1" s="167"/>
      <c r="H1" s="167"/>
      <c r="I1" s="167"/>
      <c r="J1" s="167"/>
      <c r="K1" s="167"/>
      <c r="L1" s="167"/>
      <c r="M1" s="167"/>
      <c r="N1" s="167"/>
      <c r="O1" s="167"/>
      <c r="P1" s="167"/>
      <c r="Q1" s="167"/>
      <c r="R1" s="167"/>
      <c r="S1" s="167"/>
      <c r="T1" s="167"/>
      <c r="U1" s="167"/>
      <c r="V1" s="167"/>
      <c r="W1" s="167"/>
      <c r="X1" s="336"/>
      <c r="Y1" s="167"/>
      <c r="Z1" s="167"/>
      <c r="AA1" s="171"/>
      <c r="AB1" s="171"/>
      <c r="AC1" s="171"/>
      <c r="AD1" s="171"/>
      <c r="AE1" s="171"/>
      <c r="AF1" s="171"/>
      <c r="AG1" s="171"/>
      <c r="AH1" s="337"/>
      <c r="AI1" s="171"/>
      <c r="AJ1" s="171"/>
    </row>
    <row r="2" spans="1:62" ht="14.4" x14ac:dyDescent="0.25">
      <c r="A2" s="168"/>
      <c r="B2" s="169" t="s">
        <v>117</v>
      </c>
      <c r="C2" s="170"/>
      <c r="D2" s="170"/>
      <c r="E2" s="170"/>
      <c r="F2" s="170"/>
      <c r="G2" s="170"/>
      <c r="H2" s="170"/>
      <c r="I2" s="170"/>
      <c r="J2" s="170"/>
      <c r="K2" s="381"/>
      <c r="L2" s="488" t="str">
        <f>IF(W6&gt;0,"ERREUR - L'allocation par activité doit atteindre 100% dans la colonne V","")</f>
        <v/>
      </c>
      <c r="M2" s="489"/>
      <c r="N2" s="489"/>
      <c r="O2" s="489"/>
      <c r="P2" s="489"/>
      <c r="Q2" s="489"/>
      <c r="R2" s="489"/>
      <c r="S2" s="489"/>
      <c r="T2" s="489"/>
      <c r="U2" s="489"/>
      <c r="V2" s="490"/>
      <c r="W2" s="170"/>
      <c r="X2" s="338"/>
      <c r="Y2" s="484" t="s">
        <v>116</v>
      </c>
      <c r="Z2" s="484"/>
      <c r="AA2" s="484"/>
      <c r="AB2" s="484"/>
      <c r="AC2" s="339"/>
      <c r="AD2" s="171"/>
      <c r="AE2" s="171"/>
      <c r="AF2" s="171"/>
      <c r="AG2" s="171"/>
      <c r="AH2" s="337"/>
      <c r="AI2" s="171"/>
      <c r="AJ2" s="171"/>
    </row>
    <row r="3" spans="1:62" x14ac:dyDescent="0.2">
      <c r="A3" s="171"/>
      <c r="B3" s="170"/>
      <c r="C3" s="170"/>
      <c r="D3" s="170"/>
      <c r="E3" s="170"/>
      <c r="F3" s="170"/>
      <c r="G3" s="170"/>
      <c r="H3" s="170"/>
      <c r="I3" s="170"/>
      <c r="J3" s="170"/>
      <c r="K3" s="170"/>
      <c r="L3" s="491"/>
      <c r="M3" s="492"/>
      <c r="N3" s="492"/>
      <c r="O3" s="492"/>
      <c r="P3" s="492"/>
      <c r="Q3" s="492"/>
      <c r="R3" s="492"/>
      <c r="S3" s="492"/>
      <c r="T3" s="492"/>
      <c r="U3" s="492"/>
      <c r="V3" s="493"/>
      <c r="W3" s="170"/>
      <c r="X3" s="338"/>
      <c r="Y3" s="170"/>
      <c r="Z3" s="340"/>
      <c r="AA3" s="171"/>
      <c r="AB3" s="171"/>
      <c r="AC3" s="171"/>
      <c r="AD3" s="171"/>
      <c r="AE3" s="171"/>
      <c r="AF3" s="171"/>
      <c r="AG3" s="171"/>
      <c r="AH3" s="337"/>
      <c r="AI3" s="171"/>
      <c r="AJ3" s="171"/>
    </row>
    <row r="4" spans="1:62" ht="12" x14ac:dyDescent="0.25">
      <c r="A4" s="171"/>
      <c r="B4" s="170"/>
      <c r="C4" s="170"/>
      <c r="D4" s="170"/>
      <c r="E4" s="170"/>
      <c r="F4" s="170"/>
      <c r="G4" s="170"/>
      <c r="H4" s="170"/>
      <c r="I4" s="170"/>
      <c r="J4" s="170"/>
      <c r="K4" s="170"/>
      <c r="L4" s="485" t="s">
        <v>118</v>
      </c>
      <c r="M4" s="486"/>
      <c r="N4" s="486"/>
      <c r="O4" s="486"/>
      <c r="P4" s="486"/>
      <c r="Q4" s="486"/>
      <c r="R4" s="486"/>
      <c r="S4" s="486"/>
      <c r="T4" s="486"/>
      <c r="U4" s="486"/>
      <c r="V4" s="487"/>
      <c r="W4" s="170"/>
      <c r="X4" s="338"/>
      <c r="Y4" s="170"/>
      <c r="Z4" s="340"/>
      <c r="AA4" s="171"/>
      <c r="AB4" s="171"/>
      <c r="AC4" s="171"/>
      <c r="AD4" s="171"/>
      <c r="AE4" s="171"/>
      <c r="AF4" s="171"/>
      <c r="AG4" s="171"/>
      <c r="AH4" s="337"/>
      <c r="AI4" s="171"/>
      <c r="AJ4" s="171"/>
    </row>
    <row r="5" spans="1:62" ht="13.2" customHeight="1" x14ac:dyDescent="0.25">
      <c r="A5" s="171"/>
      <c r="B5" s="170"/>
      <c r="C5" s="170"/>
      <c r="D5" s="170"/>
      <c r="E5" s="170"/>
      <c r="F5" s="170"/>
      <c r="G5" s="170"/>
      <c r="H5" s="170"/>
      <c r="I5" s="170"/>
      <c r="J5" s="170"/>
      <c r="K5" s="170"/>
      <c r="L5" s="503" t="s">
        <v>159</v>
      </c>
      <c r="M5" s="504"/>
      <c r="N5" s="504"/>
      <c r="O5" s="504"/>
      <c r="P5" s="504"/>
      <c r="Q5" s="504"/>
      <c r="R5" s="504"/>
      <c r="S5" s="397"/>
      <c r="T5" s="505" t="s">
        <v>64</v>
      </c>
      <c r="U5" s="397"/>
      <c r="V5" s="507" t="s">
        <v>7</v>
      </c>
      <c r="W5" s="170"/>
      <c r="X5" s="338"/>
      <c r="Y5" s="170"/>
      <c r="Z5" s="340"/>
      <c r="AA5" s="171"/>
      <c r="AB5" s="171"/>
      <c r="AC5" s="171"/>
      <c r="AD5" s="171"/>
      <c r="AE5" s="171"/>
      <c r="AF5" s="171"/>
      <c r="AG5" s="171"/>
      <c r="AH5" s="337"/>
      <c r="AI5" s="171"/>
      <c r="AJ5" s="171"/>
    </row>
    <row r="6" spans="1:62" s="418" customFormat="1" ht="23.4" thickBot="1" x14ac:dyDescent="0.3">
      <c r="A6" s="247"/>
      <c r="B6" s="401" t="s">
        <v>65</v>
      </c>
      <c r="C6" s="402" t="s">
        <v>160</v>
      </c>
      <c r="D6" s="446" t="s">
        <v>229</v>
      </c>
      <c r="E6" s="446" t="s">
        <v>230</v>
      </c>
      <c r="F6" s="403" t="s">
        <v>66</v>
      </c>
      <c r="G6" s="403" t="s">
        <v>67</v>
      </c>
      <c r="H6" s="404" t="s">
        <v>161</v>
      </c>
      <c r="I6" s="401" t="s">
        <v>68</v>
      </c>
      <c r="J6" s="405" t="s">
        <v>69</v>
      </c>
      <c r="K6" s="406" t="s">
        <v>147</v>
      </c>
      <c r="L6" s="407" t="str">
        <f>'Budget de l''accord'!H6</f>
        <v>Activité 1</v>
      </c>
      <c r="M6" s="407" t="str">
        <f>'Budget de l''accord'!J6</f>
        <v>Activité 2</v>
      </c>
      <c r="N6" s="407" t="str">
        <f>'Budget de l''accord'!L6</f>
        <v>Activité 3</v>
      </c>
      <c r="O6" s="407" t="str">
        <f>'Budget de l''accord'!N6</f>
        <v>Activité 4</v>
      </c>
      <c r="P6" s="407" t="str">
        <f>'Budget de l''accord'!P6</f>
        <v>Activité 5</v>
      </c>
      <c r="Q6" s="407" t="str">
        <f>'Budget de l''accord'!R6</f>
        <v>Activité 6</v>
      </c>
      <c r="R6" s="408" t="str">
        <f>'Budget de l''accord'!T6</f>
        <v>Activité 7</v>
      </c>
      <c r="S6" s="409"/>
      <c r="T6" s="506"/>
      <c r="U6" s="409"/>
      <c r="V6" s="508"/>
      <c r="W6" s="410">
        <f>SUM(W7:W91)</f>
        <v>0</v>
      </c>
      <c r="X6" s="411"/>
      <c r="Y6" s="412"/>
      <c r="Z6" s="413"/>
      <c r="AA6" s="414" t="str">
        <f t="shared" ref="AA6:AG6" si="0">L6</f>
        <v>Activité 1</v>
      </c>
      <c r="AB6" s="415" t="str">
        <f t="shared" si="0"/>
        <v>Activité 2</v>
      </c>
      <c r="AC6" s="415" t="str">
        <f t="shared" si="0"/>
        <v>Activité 3</v>
      </c>
      <c r="AD6" s="416" t="str">
        <f t="shared" si="0"/>
        <v>Activité 4</v>
      </c>
      <c r="AE6" s="415" t="str">
        <f t="shared" si="0"/>
        <v>Activité 5</v>
      </c>
      <c r="AF6" s="416" t="str">
        <f t="shared" si="0"/>
        <v>Activité 6</v>
      </c>
      <c r="AG6" s="415" t="str">
        <f t="shared" si="0"/>
        <v>Activité 7</v>
      </c>
      <c r="AH6" s="447" t="s">
        <v>231</v>
      </c>
      <c r="AI6" s="247"/>
      <c r="AJ6" s="417" t="str">
        <f>T5</f>
        <v>Partenaire coopérant</v>
      </c>
      <c r="AK6" s="256"/>
      <c r="AL6" s="256"/>
      <c r="AM6" s="256"/>
      <c r="AN6" s="256"/>
      <c r="AO6" s="256"/>
      <c r="AP6" s="256"/>
      <c r="AQ6" s="256"/>
      <c r="AR6" s="256"/>
      <c r="AS6" s="256"/>
      <c r="AT6" s="256"/>
      <c r="AU6" s="256"/>
      <c r="AV6" s="256"/>
      <c r="AW6" s="256"/>
      <c r="AX6" s="256"/>
      <c r="AY6" s="256"/>
      <c r="AZ6" s="256"/>
      <c r="BA6" s="256"/>
      <c r="BB6" s="256"/>
      <c r="BC6" s="256"/>
      <c r="BD6" s="256"/>
      <c r="BE6" s="256"/>
      <c r="BF6" s="256"/>
      <c r="BG6" s="256"/>
      <c r="BH6" s="256"/>
      <c r="BI6" s="256"/>
      <c r="BJ6" s="256"/>
    </row>
    <row r="7" spans="1:62" x14ac:dyDescent="0.2">
      <c r="A7" s="171"/>
      <c r="B7" s="172"/>
      <c r="C7" s="173"/>
      <c r="D7" s="174"/>
      <c r="E7" s="174"/>
      <c r="F7" s="175"/>
      <c r="G7" s="175"/>
      <c r="H7" s="176">
        <f t="shared" ref="H7:H91" si="1">IF(OR(F7=0,G7=0),0,ROUND(DAYS360(F7,G7)/30,1))</f>
        <v>0</v>
      </c>
      <c r="I7" s="177"/>
      <c r="J7" s="178">
        <f t="shared" ref="J7:J91" si="2">I7*C7*H7</f>
        <v>0</v>
      </c>
      <c r="K7" s="179"/>
      <c r="L7" s="180"/>
      <c r="M7" s="181"/>
      <c r="N7" s="181"/>
      <c r="O7" s="181"/>
      <c r="P7" s="181"/>
      <c r="Q7" s="181"/>
      <c r="R7" s="394"/>
      <c r="S7" s="398"/>
      <c r="T7" s="391"/>
      <c r="U7" s="398"/>
      <c r="V7" s="182">
        <f>SUM(L7:T7)</f>
        <v>0</v>
      </c>
      <c r="W7" s="384">
        <f>IF(AND(L7=0,M7=0,N7=0,O7=0,P7=0,Q7=0,R7=0,T7=0),0,IF(V7&lt;&gt;1,1,0))</f>
        <v>0</v>
      </c>
      <c r="X7" s="341"/>
      <c r="Y7" s="170"/>
      <c r="Z7" s="342"/>
      <c r="AA7" s="343">
        <f>J7*L7</f>
        <v>0</v>
      </c>
      <c r="AB7" s="344">
        <f>M7*J7</f>
        <v>0</v>
      </c>
      <c r="AC7" s="344">
        <f>N7*J7</f>
        <v>0</v>
      </c>
      <c r="AD7" s="345">
        <f>O7*J7</f>
        <v>0</v>
      </c>
      <c r="AE7" s="346">
        <f>P7*J7</f>
        <v>0</v>
      </c>
      <c r="AF7" s="346">
        <f>Q7*J7</f>
        <v>0</v>
      </c>
      <c r="AG7" s="346">
        <f>R7*J7</f>
        <v>0</v>
      </c>
      <c r="AH7" s="347">
        <f>SUM(AA7:AG7)</f>
        <v>0</v>
      </c>
      <c r="AI7" s="171"/>
      <c r="AJ7" s="419">
        <f>T7*J7</f>
        <v>0</v>
      </c>
    </row>
    <row r="8" spans="1:62" x14ac:dyDescent="0.2">
      <c r="A8" s="171"/>
      <c r="B8" s="183"/>
      <c r="C8" s="184"/>
      <c r="D8" s="185"/>
      <c r="E8" s="185"/>
      <c r="F8" s="186"/>
      <c r="G8" s="186"/>
      <c r="H8" s="187">
        <f t="shared" si="1"/>
        <v>0</v>
      </c>
      <c r="I8" s="188"/>
      <c r="J8" s="189">
        <f t="shared" si="2"/>
        <v>0</v>
      </c>
      <c r="K8" s="190"/>
      <c r="L8" s="191"/>
      <c r="M8" s="192"/>
      <c r="N8" s="192"/>
      <c r="O8" s="192"/>
      <c r="P8" s="192"/>
      <c r="Q8" s="192"/>
      <c r="R8" s="395"/>
      <c r="S8" s="399"/>
      <c r="T8" s="392"/>
      <c r="U8" s="399"/>
      <c r="V8" s="193">
        <f t="shared" ref="V8:V71" si="3">SUM(L8:T8)</f>
        <v>0</v>
      </c>
      <c r="W8" s="384">
        <f t="shared" ref="W8:W71" si="4">IF(AND(L8=0,M8=0,N8=0,O8=0,P8=0,Q8=0,R8=0,T8=0),0,IF(V8&lt;&gt;1,1,0))</f>
        <v>0</v>
      </c>
      <c r="X8" s="341"/>
      <c r="Y8" s="348"/>
      <c r="Z8" s="342"/>
      <c r="AA8" s="349">
        <f t="shared" ref="AA8:AA91" si="5">J8*L8</f>
        <v>0</v>
      </c>
      <c r="AB8" s="350">
        <f t="shared" ref="AB8:AB91" si="6">M8*J8</f>
        <v>0</v>
      </c>
      <c r="AC8" s="350">
        <f t="shared" ref="AC8:AC91" si="7">N8*J8</f>
        <v>0</v>
      </c>
      <c r="AD8" s="351">
        <f t="shared" ref="AD8:AD91" si="8">O8*J8</f>
        <v>0</v>
      </c>
      <c r="AE8" s="352">
        <f t="shared" ref="AE8:AE91" si="9">P8*J8</f>
        <v>0</v>
      </c>
      <c r="AF8" s="352">
        <f t="shared" ref="AF8:AF91" si="10">Q8*J8</f>
        <v>0</v>
      </c>
      <c r="AG8" s="352">
        <f t="shared" ref="AG8:AG91" si="11">R8*J8</f>
        <v>0</v>
      </c>
      <c r="AH8" s="353">
        <f t="shared" ref="AH8:AH91" si="12">SUM(AA8:AG8)</f>
        <v>0</v>
      </c>
      <c r="AI8" s="171"/>
      <c r="AJ8" s="420">
        <f t="shared" ref="AJ8:AJ71" si="13">T8*J8</f>
        <v>0</v>
      </c>
    </row>
    <row r="9" spans="1:62" x14ac:dyDescent="0.2">
      <c r="A9" s="171"/>
      <c r="B9" s="183"/>
      <c r="C9" s="184"/>
      <c r="D9" s="185"/>
      <c r="E9" s="185"/>
      <c r="F9" s="186"/>
      <c r="G9" s="186"/>
      <c r="H9" s="187">
        <f t="shared" si="1"/>
        <v>0</v>
      </c>
      <c r="I9" s="188"/>
      <c r="J9" s="189">
        <f t="shared" si="2"/>
        <v>0</v>
      </c>
      <c r="K9" s="190"/>
      <c r="L9" s="191"/>
      <c r="M9" s="192"/>
      <c r="N9" s="192"/>
      <c r="O9" s="192"/>
      <c r="P9" s="192"/>
      <c r="Q9" s="192"/>
      <c r="R9" s="395"/>
      <c r="S9" s="399"/>
      <c r="T9" s="392"/>
      <c r="U9" s="399"/>
      <c r="V9" s="193">
        <f t="shared" si="3"/>
        <v>0</v>
      </c>
      <c r="W9" s="384">
        <f t="shared" si="4"/>
        <v>0</v>
      </c>
      <c r="X9" s="341"/>
      <c r="Y9" s="170"/>
      <c r="Z9" s="342"/>
      <c r="AA9" s="349">
        <f t="shared" si="5"/>
        <v>0</v>
      </c>
      <c r="AB9" s="350">
        <f t="shared" si="6"/>
        <v>0</v>
      </c>
      <c r="AC9" s="350">
        <f t="shared" si="7"/>
        <v>0</v>
      </c>
      <c r="AD9" s="351">
        <f t="shared" si="8"/>
        <v>0</v>
      </c>
      <c r="AE9" s="352">
        <f t="shared" si="9"/>
        <v>0</v>
      </c>
      <c r="AF9" s="352">
        <f t="shared" si="10"/>
        <v>0</v>
      </c>
      <c r="AG9" s="352">
        <f t="shared" si="11"/>
        <v>0</v>
      </c>
      <c r="AH9" s="353">
        <f t="shared" si="12"/>
        <v>0</v>
      </c>
      <c r="AI9" s="171"/>
      <c r="AJ9" s="420">
        <f t="shared" si="13"/>
        <v>0</v>
      </c>
    </row>
    <row r="10" spans="1:62" x14ac:dyDescent="0.2">
      <c r="A10" s="171"/>
      <c r="B10" s="183"/>
      <c r="C10" s="184"/>
      <c r="D10" s="185"/>
      <c r="E10" s="185"/>
      <c r="F10" s="186"/>
      <c r="G10" s="186"/>
      <c r="H10" s="187">
        <f t="shared" si="1"/>
        <v>0</v>
      </c>
      <c r="I10" s="188"/>
      <c r="J10" s="189">
        <f t="shared" si="2"/>
        <v>0</v>
      </c>
      <c r="K10" s="190"/>
      <c r="L10" s="191"/>
      <c r="M10" s="192"/>
      <c r="N10" s="192"/>
      <c r="O10" s="192"/>
      <c r="P10" s="192"/>
      <c r="Q10" s="192"/>
      <c r="R10" s="395"/>
      <c r="S10" s="399"/>
      <c r="T10" s="392"/>
      <c r="U10" s="399"/>
      <c r="V10" s="193">
        <f t="shared" si="3"/>
        <v>0</v>
      </c>
      <c r="W10" s="384">
        <f t="shared" si="4"/>
        <v>0</v>
      </c>
      <c r="X10" s="341"/>
      <c r="Y10" s="170"/>
      <c r="Z10" s="342"/>
      <c r="AA10" s="349">
        <f t="shared" si="5"/>
        <v>0</v>
      </c>
      <c r="AB10" s="350">
        <f t="shared" si="6"/>
        <v>0</v>
      </c>
      <c r="AC10" s="350">
        <f t="shared" si="7"/>
        <v>0</v>
      </c>
      <c r="AD10" s="351">
        <f t="shared" si="8"/>
        <v>0</v>
      </c>
      <c r="AE10" s="352">
        <f t="shared" si="9"/>
        <v>0</v>
      </c>
      <c r="AF10" s="352">
        <f t="shared" si="10"/>
        <v>0</v>
      </c>
      <c r="AG10" s="352">
        <f t="shared" si="11"/>
        <v>0</v>
      </c>
      <c r="AH10" s="353">
        <f t="shared" si="12"/>
        <v>0</v>
      </c>
      <c r="AI10" s="171"/>
      <c r="AJ10" s="420">
        <f t="shared" si="13"/>
        <v>0</v>
      </c>
    </row>
    <row r="11" spans="1:62" x14ac:dyDescent="0.2">
      <c r="A11" s="171"/>
      <c r="B11" s="183"/>
      <c r="C11" s="184"/>
      <c r="D11" s="185"/>
      <c r="E11" s="185"/>
      <c r="F11" s="186"/>
      <c r="G11" s="186"/>
      <c r="H11" s="187">
        <f t="shared" si="1"/>
        <v>0</v>
      </c>
      <c r="I11" s="188"/>
      <c r="J11" s="189">
        <f t="shared" si="2"/>
        <v>0</v>
      </c>
      <c r="K11" s="190"/>
      <c r="L11" s="191"/>
      <c r="M11" s="192"/>
      <c r="N11" s="192"/>
      <c r="O11" s="192"/>
      <c r="P11" s="192"/>
      <c r="Q11" s="192"/>
      <c r="R11" s="395"/>
      <c r="S11" s="399"/>
      <c r="T11" s="392"/>
      <c r="U11" s="399"/>
      <c r="V11" s="193">
        <f t="shared" si="3"/>
        <v>0</v>
      </c>
      <c r="W11" s="384">
        <f t="shared" si="4"/>
        <v>0</v>
      </c>
      <c r="X11" s="341"/>
      <c r="Y11" s="348"/>
      <c r="Z11" s="342"/>
      <c r="AA11" s="349">
        <f t="shared" si="5"/>
        <v>0</v>
      </c>
      <c r="AB11" s="350">
        <f t="shared" si="6"/>
        <v>0</v>
      </c>
      <c r="AC11" s="350">
        <f t="shared" si="7"/>
        <v>0</v>
      </c>
      <c r="AD11" s="351">
        <f t="shared" si="8"/>
        <v>0</v>
      </c>
      <c r="AE11" s="352">
        <f t="shared" si="9"/>
        <v>0</v>
      </c>
      <c r="AF11" s="352">
        <f t="shared" si="10"/>
        <v>0</v>
      </c>
      <c r="AG11" s="352">
        <f t="shared" si="11"/>
        <v>0</v>
      </c>
      <c r="AH11" s="353">
        <f t="shared" si="12"/>
        <v>0</v>
      </c>
      <c r="AI11" s="171"/>
      <c r="AJ11" s="420">
        <f t="shared" si="13"/>
        <v>0</v>
      </c>
    </row>
    <row r="12" spans="1:62" x14ac:dyDescent="0.2">
      <c r="A12" s="171"/>
      <c r="B12" s="183"/>
      <c r="C12" s="184"/>
      <c r="D12" s="185"/>
      <c r="E12" s="185"/>
      <c r="F12" s="186"/>
      <c r="G12" s="186"/>
      <c r="H12" s="187">
        <f t="shared" si="1"/>
        <v>0</v>
      </c>
      <c r="I12" s="188"/>
      <c r="J12" s="189">
        <f t="shared" si="2"/>
        <v>0</v>
      </c>
      <c r="K12" s="190"/>
      <c r="L12" s="191"/>
      <c r="M12" s="192"/>
      <c r="N12" s="192"/>
      <c r="O12" s="192"/>
      <c r="P12" s="192"/>
      <c r="Q12" s="192"/>
      <c r="R12" s="395"/>
      <c r="S12" s="399"/>
      <c r="T12" s="392"/>
      <c r="U12" s="399"/>
      <c r="V12" s="193">
        <f t="shared" si="3"/>
        <v>0</v>
      </c>
      <c r="W12" s="384">
        <f t="shared" si="4"/>
        <v>0</v>
      </c>
      <c r="X12" s="341"/>
      <c r="Y12" s="348"/>
      <c r="Z12" s="342"/>
      <c r="AA12" s="349">
        <f t="shared" si="5"/>
        <v>0</v>
      </c>
      <c r="AB12" s="350">
        <f t="shared" si="6"/>
        <v>0</v>
      </c>
      <c r="AC12" s="350">
        <f t="shared" si="7"/>
        <v>0</v>
      </c>
      <c r="AD12" s="351">
        <f t="shared" si="8"/>
        <v>0</v>
      </c>
      <c r="AE12" s="352">
        <f t="shared" si="9"/>
        <v>0</v>
      </c>
      <c r="AF12" s="352">
        <f t="shared" si="10"/>
        <v>0</v>
      </c>
      <c r="AG12" s="352">
        <f t="shared" si="11"/>
        <v>0</v>
      </c>
      <c r="AH12" s="353">
        <f t="shared" si="12"/>
        <v>0</v>
      </c>
      <c r="AI12" s="171"/>
      <c r="AJ12" s="420">
        <f t="shared" si="13"/>
        <v>0</v>
      </c>
    </row>
    <row r="13" spans="1:62" x14ac:dyDescent="0.2">
      <c r="A13" s="171"/>
      <c r="B13" s="183"/>
      <c r="C13" s="184"/>
      <c r="D13" s="185"/>
      <c r="E13" s="185"/>
      <c r="F13" s="186"/>
      <c r="G13" s="186"/>
      <c r="H13" s="187">
        <f t="shared" si="1"/>
        <v>0</v>
      </c>
      <c r="I13" s="188"/>
      <c r="J13" s="189">
        <f t="shared" si="2"/>
        <v>0</v>
      </c>
      <c r="K13" s="190"/>
      <c r="L13" s="191"/>
      <c r="M13" s="192"/>
      <c r="N13" s="192"/>
      <c r="O13" s="192"/>
      <c r="P13" s="192"/>
      <c r="Q13" s="192"/>
      <c r="R13" s="395"/>
      <c r="S13" s="399"/>
      <c r="T13" s="392"/>
      <c r="U13" s="399"/>
      <c r="V13" s="193">
        <f t="shared" si="3"/>
        <v>0</v>
      </c>
      <c r="W13" s="384">
        <f t="shared" si="4"/>
        <v>0</v>
      </c>
      <c r="X13" s="341"/>
      <c r="Y13" s="348"/>
      <c r="Z13" s="342"/>
      <c r="AA13" s="349">
        <f t="shared" si="5"/>
        <v>0</v>
      </c>
      <c r="AB13" s="350">
        <f t="shared" si="6"/>
        <v>0</v>
      </c>
      <c r="AC13" s="350">
        <f t="shared" si="7"/>
        <v>0</v>
      </c>
      <c r="AD13" s="351">
        <f t="shared" si="8"/>
        <v>0</v>
      </c>
      <c r="AE13" s="352">
        <f t="shared" si="9"/>
        <v>0</v>
      </c>
      <c r="AF13" s="352">
        <f t="shared" si="10"/>
        <v>0</v>
      </c>
      <c r="AG13" s="352">
        <f t="shared" si="11"/>
        <v>0</v>
      </c>
      <c r="AH13" s="353">
        <f t="shared" si="12"/>
        <v>0</v>
      </c>
      <c r="AI13" s="171"/>
      <c r="AJ13" s="420">
        <f t="shared" si="13"/>
        <v>0</v>
      </c>
    </row>
    <row r="14" spans="1:62" x14ac:dyDescent="0.2">
      <c r="A14" s="171"/>
      <c r="B14" s="183"/>
      <c r="C14" s="184"/>
      <c r="D14" s="185"/>
      <c r="E14" s="185"/>
      <c r="F14" s="186"/>
      <c r="G14" s="186"/>
      <c r="H14" s="187">
        <f t="shared" si="1"/>
        <v>0</v>
      </c>
      <c r="I14" s="188"/>
      <c r="J14" s="189">
        <f t="shared" si="2"/>
        <v>0</v>
      </c>
      <c r="K14" s="190"/>
      <c r="L14" s="191"/>
      <c r="M14" s="192"/>
      <c r="N14" s="192"/>
      <c r="O14" s="192"/>
      <c r="P14" s="192"/>
      <c r="Q14" s="192"/>
      <c r="R14" s="395"/>
      <c r="S14" s="399"/>
      <c r="T14" s="392"/>
      <c r="U14" s="399"/>
      <c r="V14" s="193">
        <f t="shared" si="3"/>
        <v>0</v>
      </c>
      <c r="W14" s="384">
        <f t="shared" si="4"/>
        <v>0</v>
      </c>
      <c r="X14" s="341"/>
      <c r="Y14" s="348"/>
      <c r="Z14" s="342"/>
      <c r="AA14" s="349">
        <f t="shared" si="5"/>
        <v>0</v>
      </c>
      <c r="AB14" s="350">
        <f t="shared" si="6"/>
        <v>0</v>
      </c>
      <c r="AC14" s="350">
        <f t="shared" si="7"/>
        <v>0</v>
      </c>
      <c r="AD14" s="351">
        <f t="shared" si="8"/>
        <v>0</v>
      </c>
      <c r="AE14" s="352">
        <f t="shared" si="9"/>
        <v>0</v>
      </c>
      <c r="AF14" s="352">
        <f t="shared" si="10"/>
        <v>0</v>
      </c>
      <c r="AG14" s="352">
        <f t="shared" si="11"/>
        <v>0</v>
      </c>
      <c r="AH14" s="353">
        <f t="shared" si="12"/>
        <v>0</v>
      </c>
      <c r="AI14" s="171"/>
      <c r="AJ14" s="420">
        <f t="shared" si="13"/>
        <v>0</v>
      </c>
    </row>
    <row r="15" spans="1:62" x14ac:dyDescent="0.2">
      <c r="A15" s="171"/>
      <c r="B15" s="183"/>
      <c r="C15" s="184"/>
      <c r="D15" s="185"/>
      <c r="E15" s="185"/>
      <c r="F15" s="186"/>
      <c r="G15" s="186"/>
      <c r="H15" s="187">
        <f t="shared" si="1"/>
        <v>0</v>
      </c>
      <c r="I15" s="188"/>
      <c r="J15" s="189">
        <f t="shared" si="2"/>
        <v>0</v>
      </c>
      <c r="K15" s="190"/>
      <c r="L15" s="191"/>
      <c r="M15" s="192"/>
      <c r="N15" s="192"/>
      <c r="O15" s="192"/>
      <c r="P15" s="192"/>
      <c r="Q15" s="192"/>
      <c r="R15" s="395"/>
      <c r="S15" s="399"/>
      <c r="T15" s="392"/>
      <c r="U15" s="399"/>
      <c r="V15" s="193">
        <f t="shared" si="3"/>
        <v>0</v>
      </c>
      <c r="W15" s="384">
        <f t="shared" si="4"/>
        <v>0</v>
      </c>
      <c r="X15" s="341"/>
      <c r="Y15" s="348"/>
      <c r="Z15" s="342"/>
      <c r="AA15" s="349">
        <f t="shared" si="5"/>
        <v>0</v>
      </c>
      <c r="AB15" s="350">
        <f t="shared" si="6"/>
        <v>0</v>
      </c>
      <c r="AC15" s="350">
        <f t="shared" si="7"/>
        <v>0</v>
      </c>
      <c r="AD15" s="351">
        <f t="shared" si="8"/>
        <v>0</v>
      </c>
      <c r="AE15" s="352">
        <f t="shared" si="9"/>
        <v>0</v>
      </c>
      <c r="AF15" s="352">
        <f t="shared" si="10"/>
        <v>0</v>
      </c>
      <c r="AG15" s="352">
        <f t="shared" si="11"/>
        <v>0</v>
      </c>
      <c r="AH15" s="353">
        <f t="shared" si="12"/>
        <v>0</v>
      </c>
      <c r="AI15" s="171"/>
      <c r="AJ15" s="420">
        <f t="shared" si="13"/>
        <v>0</v>
      </c>
    </row>
    <row r="16" spans="1:62" x14ac:dyDescent="0.2">
      <c r="A16" s="171"/>
      <c r="B16" s="183"/>
      <c r="C16" s="184"/>
      <c r="D16" s="185"/>
      <c r="E16" s="185"/>
      <c r="F16" s="186"/>
      <c r="G16" s="186"/>
      <c r="H16" s="187">
        <f t="shared" si="1"/>
        <v>0</v>
      </c>
      <c r="I16" s="188"/>
      <c r="J16" s="189">
        <f t="shared" si="2"/>
        <v>0</v>
      </c>
      <c r="K16" s="190"/>
      <c r="L16" s="191"/>
      <c r="M16" s="192"/>
      <c r="N16" s="192"/>
      <c r="O16" s="192"/>
      <c r="P16" s="192"/>
      <c r="Q16" s="192"/>
      <c r="R16" s="395"/>
      <c r="S16" s="399"/>
      <c r="T16" s="392"/>
      <c r="U16" s="399"/>
      <c r="V16" s="193">
        <f t="shared" si="3"/>
        <v>0</v>
      </c>
      <c r="W16" s="384">
        <f t="shared" si="4"/>
        <v>0</v>
      </c>
      <c r="X16" s="341"/>
      <c r="Y16" s="348"/>
      <c r="Z16" s="342"/>
      <c r="AA16" s="349">
        <f t="shared" si="5"/>
        <v>0</v>
      </c>
      <c r="AB16" s="350">
        <f t="shared" si="6"/>
        <v>0</v>
      </c>
      <c r="AC16" s="350">
        <f t="shared" si="7"/>
        <v>0</v>
      </c>
      <c r="AD16" s="351">
        <f t="shared" si="8"/>
        <v>0</v>
      </c>
      <c r="AE16" s="352">
        <f t="shared" si="9"/>
        <v>0</v>
      </c>
      <c r="AF16" s="352">
        <f t="shared" si="10"/>
        <v>0</v>
      </c>
      <c r="AG16" s="352">
        <f t="shared" si="11"/>
        <v>0</v>
      </c>
      <c r="AH16" s="353">
        <f t="shared" si="12"/>
        <v>0</v>
      </c>
      <c r="AI16" s="171"/>
      <c r="AJ16" s="420">
        <f t="shared" si="13"/>
        <v>0</v>
      </c>
    </row>
    <row r="17" spans="1:36" x14ac:dyDescent="0.2">
      <c r="A17" s="171"/>
      <c r="B17" s="183"/>
      <c r="C17" s="184"/>
      <c r="D17" s="185"/>
      <c r="E17" s="185"/>
      <c r="F17" s="186"/>
      <c r="G17" s="186"/>
      <c r="H17" s="187">
        <f t="shared" si="1"/>
        <v>0</v>
      </c>
      <c r="I17" s="188"/>
      <c r="J17" s="189">
        <f t="shared" si="2"/>
        <v>0</v>
      </c>
      <c r="K17" s="190"/>
      <c r="L17" s="191"/>
      <c r="M17" s="192"/>
      <c r="N17" s="192"/>
      <c r="O17" s="192"/>
      <c r="P17" s="192"/>
      <c r="Q17" s="192"/>
      <c r="R17" s="395"/>
      <c r="S17" s="399"/>
      <c r="T17" s="392"/>
      <c r="U17" s="399"/>
      <c r="V17" s="193">
        <f t="shared" si="3"/>
        <v>0</v>
      </c>
      <c r="W17" s="384">
        <f t="shared" si="4"/>
        <v>0</v>
      </c>
      <c r="X17" s="341"/>
      <c r="Y17" s="348"/>
      <c r="Z17" s="342"/>
      <c r="AA17" s="349">
        <f t="shared" si="5"/>
        <v>0</v>
      </c>
      <c r="AB17" s="350">
        <f t="shared" si="6"/>
        <v>0</v>
      </c>
      <c r="AC17" s="350">
        <f t="shared" si="7"/>
        <v>0</v>
      </c>
      <c r="AD17" s="351">
        <f t="shared" si="8"/>
        <v>0</v>
      </c>
      <c r="AE17" s="352">
        <f t="shared" si="9"/>
        <v>0</v>
      </c>
      <c r="AF17" s="352">
        <f t="shared" si="10"/>
        <v>0</v>
      </c>
      <c r="AG17" s="352">
        <f t="shared" si="11"/>
        <v>0</v>
      </c>
      <c r="AH17" s="353">
        <f t="shared" si="12"/>
        <v>0</v>
      </c>
      <c r="AI17" s="171"/>
      <c r="AJ17" s="420">
        <f t="shared" si="13"/>
        <v>0</v>
      </c>
    </row>
    <row r="18" spans="1:36" x14ac:dyDescent="0.2">
      <c r="A18" s="171"/>
      <c r="B18" s="183"/>
      <c r="C18" s="184"/>
      <c r="D18" s="185"/>
      <c r="E18" s="185"/>
      <c r="F18" s="186"/>
      <c r="G18" s="186"/>
      <c r="H18" s="187">
        <f t="shared" si="1"/>
        <v>0</v>
      </c>
      <c r="I18" s="188"/>
      <c r="J18" s="189">
        <f t="shared" si="2"/>
        <v>0</v>
      </c>
      <c r="K18" s="190"/>
      <c r="L18" s="191"/>
      <c r="M18" s="192"/>
      <c r="N18" s="192"/>
      <c r="O18" s="192"/>
      <c r="P18" s="192"/>
      <c r="Q18" s="192"/>
      <c r="R18" s="395"/>
      <c r="S18" s="399"/>
      <c r="T18" s="392"/>
      <c r="U18" s="399"/>
      <c r="V18" s="193">
        <f t="shared" si="3"/>
        <v>0</v>
      </c>
      <c r="W18" s="384">
        <f t="shared" si="4"/>
        <v>0</v>
      </c>
      <c r="X18" s="341"/>
      <c r="Y18" s="348"/>
      <c r="Z18" s="342"/>
      <c r="AA18" s="349">
        <f t="shared" si="5"/>
        <v>0</v>
      </c>
      <c r="AB18" s="350">
        <f t="shared" si="6"/>
        <v>0</v>
      </c>
      <c r="AC18" s="350">
        <f t="shared" si="7"/>
        <v>0</v>
      </c>
      <c r="AD18" s="351">
        <f t="shared" si="8"/>
        <v>0</v>
      </c>
      <c r="AE18" s="352">
        <f t="shared" si="9"/>
        <v>0</v>
      </c>
      <c r="AF18" s="352">
        <f t="shared" si="10"/>
        <v>0</v>
      </c>
      <c r="AG18" s="352">
        <f t="shared" si="11"/>
        <v>0</v>
      </c>
      <c r="AH18" s="353">
        <f t="shared" si="12"/>
        <v>0</v>
      </c>
      <c r="AI18" s="171"/>
      <c r="AJ18" s="420">
        <f t="shared" si="13"/>
        <v>0</v>
      </c>
    </row>
    <row r="19" spans="1:36" x14ac:dyDescent="0.2">
      <c r="A19" s="171"/>
      <c r="B19" s="183"/>
      <c r="C19" s="184"/>
      <c r="D19" s="185"/>
      <c r="E19" s="185"/>
      <c r="F19" s="186"/>
      <c r="G19" s="186"/>
      <c r="H19" s="187">
        <f t="shared" si="1"/>
        <v>0</v>
      </c>
      <c r="I19" s="188"/>
      <c r="J19" s="189">
        <f t="shared" si="2"/>
        <v>0</v>
      </c>
      <c r="K19" s="190"/>
      <c r="L19" s="191"/>
      <c r="M19" s="192"/>
      <c r="N19" s="192"/>
      <c r="O19" s="192"/>
      <c r="P19" s="192"/>
      <c r="Q19" s="192"/>
      <c r="R19" s="395"/>
      <c r="S19" s="399"/>
      <c r="T19" s="392"/>
      <c r="U19" s="399"/>
      <c r="V19" s="193">
        <f t="shared" si="3"/>
        <v>0</v>
      </c>
      <c r="W19" s="384">
        <f t="shared" si="4"/>
        <v>0</v>
      </c>
      <c r="X19" s="341"/>
      <c r="Y19" s="348"/>
      <c r="Z19" s="342"/>
      <c r="AA19" s="349">
        <f t="shared" si="5"/>
        <v>0</v>
      </c>
      <c r="AB19" s="350">
        <f t="shared" si="6"/>
        <v>0</v>
      </c>
      <c r="AC19" s="350">
        <f t="shared" si="7"/>
        <v>0</v>
      </c>
      <c r="AD19" s="351">
        <f t="shared" si="8"/>
        <v>0</v>
      </c>
      <c r="AE19" s="352">
        <f t="shared" si="9"/>
        <v>0</v>
      </c>
      <c r="AF19" s="352">
        <f t="shared" si="10"/>
        <v>0</v>
      </c>
      <c r="AG19" s="352">
        <f t="shared" si="11"/>
        <v>0</v>
      </c>
      <c r="AH19" s="353">
        <f t="shared" si="12"/>
        <v>0</v>
      </c>
      <c r="AI19" s="171"/>
      <c r="AJ19" s="420">
        <f t="shared" si="13"/>
        <v>0</v>
      </c>
    </row>
    <row r="20" spans="1:36" x14ac:dyDescent="0.2">
      <c r="A20" s="171"/>
      <c r="B20" s="183"/>
      <c r="C20" s="184"/>
      <c r="D20" s="185"/>
      <c r="E20" s="185"/>
      <c r="F20" s="186"/>
      <c r="G20" s="186"/>
      <c r="H20" s="187">
        <f t="shared" si="1"/>
        <v>0</v>
      </c>
      <c r="I20" s="188"/>
      <c r="J20" s="189">
        <f t="shared" si="2"/>
        <v>0</v>
      </c>
      <c r="K20" s="190"/>
      <c r="L20" s="191"/>
      <c r="M20" s="192"/>
      <c r="N20" s="192"/>
      <c r="O20" s="192"/>
      <c r="P20" s="192"/>
      <c r="Q20" s="192"/>
      <c r="R20" s="395"/>
      <c r="S20" s="399"/>
      <c r="T20" s="392"/>
      <c r="U20" s="399"/>
      <c r="V20" s="193">
        <f t="shared" si="3"/>
        <v>0</v>
      </c>
      <c r="W20" s="384">
        <f t="shared" si="4"/>
        <v>0</v>
      </c>
      <c r="X20" s="341"/>
      <c r="Y20" s="348"/>
      <c r="Z20" s="342"/>
      <c r="AA20" s="349">
        <f t="shared" si="5"/>
        <v>0</v>
      </c>
      <c r="AB20" s="350">
        <f t="shared" si="6"/>
        <v>0</v>
      </c>
      <c r="AC20" s="350">
        <f t="shared" si="7"/>
        <v>0</v>
      </c>
      <c r="AD20" s="351">
        <f t="shared" si="8"/>
        <v>0</v>
      </c>
      <c r="AE20" s="352">
        <f t="shared" si="9"/>
        <v>0</v>
      </c>
      <c r="AF20" s="352">
        <f t="shared" si="10"/>
        <v>0</v>
      </c>
      <c r="AG20" s="352">
        <f t="shared" si="11"/>
        <v>0</v>
      </c>
      <c r="AH20" s="353">
        <f t="shared" si="12"/>
        <v>0</v>
      </c>
      <c r="AI20" s="171"/>
      <c r="AJ20" s="420">
        <f t="shared" si="13"/>
        <v>0</v>
      </c>
    </row>
    <row r="21" spans="1:36" x14ac:dyDescent="0.2">
      <c r="A21" s="171"/>
      <c r="B21" s="183"/>
      <c r="C21" s="184"/>
      <c r="D21" s="185"/>
      <c r="E21" s="185"/>
      <c r="F21" s="186"/>
      <c r="G21" s="186"/>
      <c r="H21" s="187">
        <f t="shared" si="1"/>
        <v>0</v>
      </c>
      <c r="I21" s="188"/>
      <c r="J21" s="189">
        <f t="shared" si="2"/>
        <v>0</v>
      </c>
      <c r="K21" s="190"/>
      <c r="L21" s="191"/>
      <c r="M21" s="192"/>
      <c r="N21" s="192"/>
      <c r="O21" s="192"/>
      <c r="P21" s="192"/>
      <c r="Q21" s="192"/>
      <c r="R21" s="395"/>
      <c r="S21" s="399"/>
      <c r="T21" s="392"/>
      <c r="U21" s="399"/>
      <c r="V21" s="193">
        <f t="shared" si="3"/>
        <v>0</v>
      </c>
      <c r="W21" s="384">
        <f t="shared" si="4"/>
        <v>0</v>
      </c>
      <c r="X21" s="341"/>
      <c r="Y21" s="348"/>
      <c r="Z21" s="342"/>
      <c r="AA21" s="349">
        <f t="shared" si="5"/>
        <v>0</v>
      </c>
      <c r="AB21" s="350">
        <f t="shared" si="6"/>
        <v>0</v>
      </c>
      <c r="AC21" s="350">
        <f t="shared" si="7"/>
        <v>0</v>
      </c>
      <c r="AD21" s="351">
        <f t="shared" si="8"/>
        <v>0</v>
      </c>
      <c r="AE21" s="352">
        <f t="shared" si="9"/>
        <v>0</v>
      </c>
      <c r="AF21" s="352">
        <f t="shared" si="10"/>
        <v>0</v>
      </c>
      <c r="AG21" s="352">
        <f t="shared" si="11"/>
        <v>0</v>
      </c>
      <c r="AH21" s="353">
        <f t="shared" si="12"/>
        <v>0</v>
      </c>
      <c r="AI21" s="171"/>
      <c r="AJ21" s="420">
        <f t="shared" si="13"/>
        <v>0</v>
      </c>
    </row>
    <row r="22" spans="1:36" x14ac:dyDescent="0.2">
      <c r="A22" s="171"/>
      <c r="B22" s="183"/>
      <c r="C22" s="184"/>
      <c r="D22" s="185"/>
      <c r="E22" s="185"/>
      <c r="F22" s="186"/>
      <c r="G22" s="186"/>
      <c r="H22" s="187">
        <f t="shared" si="1"/>
        <v>0</v>
      </c>
      <c r="I22" s="188"/>
      <c r="J22" s="189">
        <f t="shared" si="2"/>
        <v>0</v>
      </c>
      <c r="K22" s="190"/>
      <c r="L22" s="191"/>
      <c r="M22" s="192"/>
      <c r="N22" s="192"/>
      <c r="O22" s="192"/>
      <c r="P22" s="192"/>
      <c r="Q22" s="192"/>
      <c r="R22" s="395"/>
      <c r="S22" s="399"/>
      <c r="T22" s="392"/>
      <c r="U22" s="399"/>
      <c r="V22" s="193">
        <f t="shared" si="3"/>
        <v>0</v>
      </c>
      <c r="W22" s="384">
        <f t="shared" si="4"/>
        <v>0</v>
      </c>
      <c r="X22" s="341"/>
      <c r="Y22" s="348"/>
      <c r="Z22" s="342"/>
      <c r="AA22" s="349">
        <f t="shared" si="5"/>
        <v>0</v>
      </c>
      <c r="AB22" s="350">
        <f t="shared" si="6"/>
        <v>0</v>
      </c>
      <c r="AC22" s="350">
        <f t="shared" si="7"/>
        <v>0</v>
      </c>
      <c r="AD22" s="351">
        <f t="shared" si="8"/>
        <v>0</v>
      </c>
      <c r="AE22" s="352">
        <f t="shared" si="9"/>
        <v>0</v>
      </c>
      <c r="AF22" s="352">
        <f t="shared" si="10"/>
        <v>0</v>
      </c>
      <c r="AG22" s="352">
        <f t="shared" si="11"/>
        <v>0</v>
      </c>
      <c r="AH22" s="353">
        <f t="shared" si="12"/>
        <v>0</v>
      </c>
      <c r="AI22" s="171"/>
      <c r="AJ22" s="420">
        <f t="shared" si="13"/>
        <v>0</v>
      </c>
    </row>
    <row r="23" spans="1:36" x14ac:dyDescent="0.2">
      <c r="A23" s="171"/>
      <c r="B23" s="183"/>
      <c r="C23" s="184"/>
      <c r="D23" s="185"/>
      <c r="E23" s="185"/>
      <c r="F23" s="186"/>
      <c r="G23" s="186"/>
      <c r="H23" s="187">
        <f t="shared" si="1"/>
        <v>0</v>
      </c>
      <c r="I23" s="188"/>
      <c r="J23" s="189">
        <f t="shared" si="2"/>
        <v>0</v>
      </c>
      <c r="K23" s="190"/>
      <c r="L23" s="191"/>
      <c r="M23" s="192"/>
      <c r="N23" s="192"/>
      <c r="O23" s="192"/>
      <c r="P23" s="192"/>
      <c r="Q23" s="192"/>
      <c r="R23" s="395"/>
      <c r="S23" s="399"/>
      <c r="T23" s="392"/>
      <c r="U23" s="399"/>
      <c r="V23" s="193">
        <f t="shared" si="3"/>
        <v>0</v>
      </c>
      <c r="W23" s="384">
        <f t="shared" si="4"/>
        <v>0</v>
      </c>
      <c r="X23" s="341"/>
      <c r="Y23" s="170"/>
      <c r="Z23" s="342"/>
      <c r="AA23" s="349">
        <f t="shared" si="5"/>
        <v>0</v>
      </c>
      <c r="AB23" s="350">
        <f t="shared" si="6"/>
        <v>0</v>
      </c>
      <c r="AC23" s="350">
        <f t="shared" si="7"/>
        <v>0</v>
      </c>
      <c r="AD23" s="351">
        <f t="shared" si="8"/>
        <v>0</v>
      </c>
      <c r="AE23" s="352">
        <f t="shared" si="9"/>
        <v>0</v>
      </c>
      <c r="AF23" s="352">
        <f t="shared" si="10"/>
        <v>0</v>
      </c>
      <c r="AG23" s="352">
        <f t="shared" si="11"/>
        <v>0</v>
      </c>
      <c r="AH23" s="353">
        <f t="shared" si="12"/>
        <v>0</v>
      </c>
      <c r="AI23" s="171"/>
      <c r="AJ23" s="420">
        <f t="shared" si="13"/>
        <v>0</v>
      </c>
    </row>
    <row r="24" spans="1:36" x14ac:dyDescent="0.2">
      <c r="A24" s="171"/>
      <c r="B24" s="183"/>
      <c r="C24" s="184"/>
      <c r="D24" s="185"/>
      <c r="E24" s="185"/>
      <c r="F24" s="186"/>
      <c r="G24" s="186"/>
      <c r="H24" s="187">
        <f t="shared" si="1"/>
        <v>0</v>
      </c>
      <c r="I24" s="188"/>
      <c r="J24" s="189">
        <f t="shared" si="2"/>
        <v>0</v>
      </c>
      <c r="K24" s="190"/>
      <c r="L24" s="191"/>
      <c r="M24" s="192"/>
      <c r="N24" s="192"/>
      <c r="O24" s="192"/>
      <c r="P24" s="192"/>
      <c r="Q24" s="192"/>
      <c r="R24" s="395"/>
      <c r="S24" s="399"/>
      <c r="T24" s="392"/>
      <c r="U24" s="399"/>
      <c r="V24" s="193">
        <f t="shared" si="3"/>
        <v>0</v>
      </c>
      <c r="W24" s="384">
        <f t="shared" si="4"/>
        <v>0</v>
      </c>
      <c r="X24" s="341"/>
      <c r="Y24" s="348"/>
      <c r="Z24" s="342"/>
      <c r="AA24" s="349">
        <f t="shared" si="5"/>
        <v>0</v>
      </c>
      <c r="AB24" s="350">
        <f t="shared" si="6"/>
        <v>0</v>
      </c>
      <c r="AC24" s="350">
        <f t="shared" si="7"/>
        <v>0</v>
      </c>
      <c r="AD24" s="351">
        <f t="shared" si="8"/>
        <v>0</v>
      </c>
      <c r="AE24" s="352">
        <f t="shared" si="9"/>
        <v>0</v>
      </c>
      <c r="AF24" s="352">
        <f t="shared" si="10"/>
        <v>0</v>
      </c>
      <c r="AG24" s="352">
        <f t="shared" si="11"/>
        <v>0</v>
      </c>
      <c r="AH24" s="353">
        <f t="shared" si="12"/>
        <v>0</v>
      </c>
      <c r="AI24" s="171"/>
      <c r="AJ24" s="420">
        <f t="shared" si="13"/>
        <v>0</v>
      </c>
    </row>
    <row r="25" spans="1:36" x14ac:dyDescent="0.2">
      <c r="A25" s="171"/>
      <c r="B25" s="183"/>
      <c r="C25" s="184"/>
      <c r="D25" s="185"/>
      <c r="E25" s="185"/>
      <c r="F25" s="186"/>
      <c r="G25" s="186"/>
      <c r="H25" s="187">
        <f>IF(OR(F25=0,G25=0),0,ROUND(DAYS360(F25,G25)/30,1))</f>
        <v>0</v>
      </c>
      <c r="I25" s="188"/>
      <c r="J25" s="189">
        <f t="shared" si="2"/>
        <v>0</v>
      </c>
      <c r="K25" s="190"/>
      <c r="L25" s="191"/>
      <c r="M25" s="192"/>
      <c r="N25" s="192"/>
      <c r="O25" s="192"/>
      <c r="P25" s="192"/>
      <c r="Q25" s="192"/>
      <c r="R25" s="395"/>
      <c r="S25" s="399"/>
      <c r="T25" s="392"/>
      <c r="U25" s="399"/>
      <c r="V25" s="193">
        <f t="shared" si="3"/>
        <v>0</v>
      </c>
      <c r="W25" s="384">
        <f t="shared" si="4"/>
        <v>0</v>
      </c>
      <c r="X25" s="341"/>
      <c r="Y25" s="348"/>
      <c r="Z25" s="342"/>
      <c r="AA25" s="349">
        <f t="shared" si="5"/>
        <v>0</v>
      </c>
      <c r="AB25" s="350">
        <f t="shared" si="6"/>
        <v>0</v>
      </c>
      <c r="AC25" s="350">
        <f t="shared" si="7"/>
        <v>0</v>
      </c>
      <c r="AD25" s="351">
        <f t="shared" si="8"/>
        <v>0</v>
      </c>
      <c r="AE25" s="352">
        <f t="shared" si="9"/>
        <v>0</v>
      </c>
      <c r="AF25" s="352">
        <f t="shared" si="10"/>
        <v>0</v>
      </c>
      <c r="AG25" s="352">
        <f t="shared" si="11"/>
        <v>0</v>
      </c>
      <c r="AH25" s="353">
        <f t="shared" si="12"/>
        <v>0</v>
      </c>
      <c r="AI25" s="171"/>
      <c r="AJ25" s="420">
        <f t="shared" si="13"/>
        <v>0</v>
      </c>
    </row>
    <row r="26" spans="1:36" hidden="1" x14ac:dyDescent="0.2">
      <c r="A26" s="171"/>
      <c r="B26" s="183"/>
      <c r="C26" s="184"/>
      <c r="D26" s="185"/>
      <c r="E26" s="185"/>
      <c r="F26" s="186"/>
      <c r="G26" s="186"/>
      <c r="H26" s="187">
        <f t="shared" si="1"/>
        <v>0</v>
      </c>
      <c r="I26" s="188"/>
      <c r="J26" s="189">
        <f t="shared" si="2"/>
        <v>0</v>
      </c>
      <c r="K26" s="190"/>
      <c r="L26" s="191"/>
      <c r="M26" s="192"/>
      <c r="N26" s="192"/>
      <c r="O26" s="192"/>
      <c r="P26" s="192"/>
      <c r="Q26" s="192"/>
      <c r="R26" s="395"/>
      <c r="S26" s="399"/>
      <c r="T26" s="392"/>
      <c r="U26" s="399"/>
      <c r="V26" s="193">
        <f t="shared" si="3"/>
        <v>0</v>
      </c>
      <c r="W26" s="384">
        <f t="shared" si="4"/>
        <v>0</v>
      </c>
      <c r="X26" s="341"/>
      <c r="Y26" s="348"/>
      <c r="Z26" s="342"/>
      <c r="AA26" s="349">
        <f t="shared" si="5"/>
        <v>0</v>
      </c>
      <c r="AB26" s="350">
        <f t="shared" si="6"/>
        <v>0</v>
      </c>
      <c r="AC26" s="350">
        <f t="shared" si="7"/>
        <v>0</v>
      </c>
      <c r="AD26" s="351">
        <f t="shared" si="8"/>
        <v>0</v>
      </c>
      <c r="AE26" s="352">
        <f t="shared" si="9"/>
        <v>0</v>
      </c>
      <c r="AF26" s="352">
        <f t="shared" si="10"/>
        <v>0</v>
      </c>
      <c r="AG26" s="352">
        <f t="shared" si="11"/>
        <v>0</v>
      </c>
      <c r="AH26" s="353">
        <f t="shared" si="12"/>
        <v>0</v>
      </c>
      <c r="AI26" s="171"/>
      <c r="AJ26" s="420">
        <f t="shared" si="13"/>
        <v>0</v>
      </c>
    </row>
    <row r="27" spans="1:36" hidden="1" x14ac:dyDescent="0.2">
      <c r="A27" s="171"/>
      <c r="B27" s="183"/>
      <c r="C27" s="184"/>
      <c r="D27" s="185"/>
      <c r="E27" s="185"/>
      <c r="F27" s="186"/>
      <c r="G27" s="186"/>
      <c r="H27" s="187">
        <f t="shared" si="1"/>
        <v>0</v>
      </c>
      <c r="I27" s="188"/>
      <c r="J27" s="189">
        <f t="shared" si="2"/>
        <v>0</v>
      </c>
      <c r="K27" s="190"/>
      <c r="L27" s="191"/>
      <c r="M27" s="192"/>
      <c r="N27" s="192"/>
      <c r="O27" s="192"/>
      <c r="P27" s="192"/>
      <c r="Q27" s="192"/>
      <c r="R27" s="395"/>
      <c r="S27" s="399"/>
      <c r="T27" s="392"/>
      <c r="U27" s="399"/>
      <c r="V27" s="193">
        <f t="shared" si="3"/>
        <v>0</v>
      </c>
      <c r="W27" s="384">
        <f t="shared" si="4"/>
        <v>0</v>
      </c>
      <c r="X27" s="341"/>
      <c r="Y27" s="348"/>
      <c r="Z27" s="342"/>
      <c r="AA27" s="349">
        <f t="shared" si="5"/>
        <v>0</v>
      </c>
      <c r="AB27" s="350">
        <f t="shared" si="6"/>
        <v>0</v>
      </c>
      <c r="AC27" s="350">
        <f t="shared" si="7"/>
        <v>0</v>
      </c>
      <c r="AD27" s="351">
        <f t="shared" si="8"/>
        <v>0</v>
      </c>
      <c r="AE27" s="352">
        <f t="shared" si="9"/>
        <v>0</v>
      </c>
      <c r="AF27" s="352">
        <f t="shared" si="10"/>
        <v>0</v>
      </c>
      <c r="AG27" s="352">
        <f t="shared" si="11"/>
        <v>0</v>
      </c>
      <c r="AH27" s="353">
        <f t="shared" si="12"/>
        <v>0</v>
      </c>
      <c r="AI27" s="171"/>
      <c r="AJ27" s="420">
        <f t="shared" si="13"/>
        <v>0</v>
      </c>
    </row>
    <row r="28" spans="1:36" hidden="1" x14ac:dyDescent="0.2">
      <c r="A28" s="171"/>
      <c r="B28" s="183"/>
      <c r="C28" s="184"/>
      <c r="D28" s="185"/>
      <c r="E28" s="185"/>
      <c r="F28" s="186"/>
      <c r="G28" s="186"/>
      <c r="H28" s="187">
        <f t="shared" si="1"/>
        <v>0</v>
      </c>
      <c r="I28" s="188"/>
      <c r="J28" s="189">
        <f t="shared" si="2"/>
        <v>0</v>
      </c>
      <c r="K28" s="190"/>
      <c r="L28" s="191"/>
      <c r="M28" s="192"/>
      <c r="N28" s="192"/>
      <c r="O28" s="192"/>
      <c r="P28" s="192"/>
      <c r="Q28" s="192"/>
      <c r="R28" s="395"/>
      <c r="S28" s="399"/>
      <c r="T28" s="392"/>
      <c r="U28" s="399"/>
      <c r="V28" s="193">
        <f t="shared" si="3"/>
        <v>0</v>
      </c>
      <c r="W28" s="384">
        <f t="shared" si="4"/>
        <v>0</v>
      </c>
      <c r="X28" s="341"/>
      <c r="Y28" s="348"/>
      <c r="Z28" s="342"/>
      <c r="AA28" s="349">
        <f t="shared" si="5"/>
        <v>0</v>
      </c>
      <c r="AB28" s="350">
        <f t="shared" si="6"/>
        <v>0</v>
      </c>
      <c r="AC28" s="350">
        <f t="shared" si="7"/>
        <v>0</v>
      </c>
      <c r="AD28" s="351">
        <f t="shared" si="8"/>
        <v>0</v>
      </c>
      <c r="AE28" s="352">
        <f t="shared" si="9"/>
        <v>0</v>
      </c>
      <c r="AF28" s="352">
        <f t="shared" si="10"/>
        <v>0</v>
      </c>
      <c r="AG28" s="352">
        <f t="shared" si="11"/>
        <v>0</v>
      </c>
      <c r="AH28" s="353">
        <f t="shared" si="12"/>
        <v>0</v>
      </c>
      <c r="AI28" s="171"/>
      <c r="AJ28" s="420">
        <f t="shared" si="13"/>
        <v>0</v>
      </c>
    </row>
    <row r="29" spans="1:36" hidden="1" x14ac:dyDescent="0.2">
      <c r="A29" s="171"/>
      <c r="B29" s="183"/>
      <c r="C29" s="184"/>
      <c r="D29" s="185"/>
      <c r="E29" s="185"/>
      <c r="F29" s="186"/>
      <c r="G29" s="186"/>
      <c r="H29" s="187">
        <f t="shared" si="1"/>
        <v>0</v>
      </c>
      <c r="I29" s="188"/>
      <c r="J29" s="189">
        <f t="shared" si="2"/>
        <v>0</v>
      </c>
      <c r="K29" s="190"/>
      <c r="L29" s="191"/>
      <c r="M29" s="192"/>
      <c r="N29" s="192"/>
      <c r="O29" s="192"/>
      <c r="P29" s="192"/>
      <c r="Q29" s="192"/>
      <c r="R29" s="395"/>
      <c r="S29" s="399"/>
      <c r="T29" s="392"/>
      <c r="U29" s="399"/>
      <c r="V29" s="193">
        <f t="shared" si="3"/>
        <v>0</v>
      </c>
      <c r="W29" s="384">
        <f t="shared" si="4"/>
        <v>0</v>
      </c>
      <c r="X29" s="341"/>
      <c r="Y29" s="170"/>
      <c r="Z29" s="342"/>
      <c r="AA29" s="349">
        <f t="shared" si="5"/>
        <v>0</v>
      </c>
      <c r="AB29" s="350">
        <f t="shared" si="6"/>
        <v>0</v>
      </c>
      <c r="AC29" s="350">
        <f t="shared" si="7"/>
        <v>0</v>
      </c>
      <c r="AD29" s="351">
        <f t="shared" si="8"/>
        <v>0</v>
      </c>
      <c r="AE29" s="352">
        <f t="shared" si="9"/>
        <v>0</v>
      </c>
      <c r="AF29" s="352">
        <f t="shared" si="10"/>
        <v>0</v>
      </c>
      <c r="AG29" s="352">
        <f t="shared" si="11"/>
        <v>0</v>
      </c>
      <c r="AH29" s="353">
        <f t="shared" si="12"/>
        <v>0</v>
      </c>
      <c r="AI29" s="171"/>
      <c r="AJ29" s="420">
        <f t="shared" si="13"/>
        <v>0</v>
      </c>
    </row>
    <row r="30" spans="1:36" hidden="1" x14ac:dyDescent="0.2">
      <c r="A30" s="171"/>
      <c r="B30" s="183"/>
      <c r="C30" s="184"/>
      <c r="D30" s="185"/>
      <c r="E30" s="185"/>
      <c r="F30" s="186"/>
      <c r="G30" s="186"/>
      <c r="H30" s="187">
        <f t="shared" si="1"/>
        <v>0</v>
      </c>
      <c r="I30" s="188"/>
      <c r="J30" s="189">
        <f t="shared" si="2"/>
        <v>0</v>
      </c>
      <c r="K30" s="190"/>
      <c r="L30" s="191"/>
      <c r="M30" s="192"/>
      <c r="N30" s="192"/>
      <c r="O30" s="192"/>
      <c r="P30" s="192"/>
      <c r="Q30" s="192"/>
      <c r="R30" s="395"/>
      <c r="S30" s="399"/>
      <c r="T30" s="392"/>
      <c r="U30" s="399"/>
      <c r="V30" s="193">
        <f t="shared" si="3"/>
        <v>0</v>
      </c>
      <c r="W30" s="384">
        <f t="shared" si="4"/>
        <v>0</v>
      </c>
      <c r="X30" s="341"/>
      <c r="Y30" s="348"/>
      <c r="Z30" s="342"/>
      <c r="AA30" s="349">
        <f t="shared" ref="AA30:AA42" si="14">J30*L30</f>
        <v>0</v>
      </c>
      <c r="AB30" s="350">
        <f t="shared" ref="AB30:AB42" si="15">M30*J30</f>
        <v>0</v>
      </c>
      <c r="AC30" s="350">
        <f t="shared" ref="AC30:AC42" si="16">N30*J30</f>
        <v>0</v>
      </c>
      <c r="AD30" s="351">
        <f t="shared" ref="AD30:AD42" si="17">O30*J30</f>
        <v>0</v>
      </c>
      <c r="AE30" s="352">
        <f t="shared" ref="AE30:AE42" si="18">P30*J30</f>
        <v>0</v>
      </c>
      <c r="AF30" s="352">
        <f t="shared" ref="AF30:AF42" si="19">Q30*J30</f>
        <v>0</v>
      </c>
      <c r="AG30" s="352">
        <f t="shared" ref="AG30:AG42" si="20">R30*J30</f>
        <v>0</v>
      </c>
      <c r="AH30" s="353">
        <f t="shared" ref="AH30:AH42" si="21">SUM(AA30:AG30)</f>
        <v>0</v>
      </c>
      <c r="AI30" s="171"/>
      <c r="AJ30" s="420">
        <f t="shared" si="13"/>
        <v>0</v>
      </c>
    </row>
    <row r="31" spans="1:36" hidden="1" x14ac:dyDescent="0.2">
      <c r="A31" s="171"/>
      <c r="B31" s="183"/>
      <c r="C31" s="184"/>
      <c r="D31" s="185"/>
      <c r="E31" s="185"/>
      <c r="F31" s="186"/>
      <c r="G31" s="186"/>
      <c r="H31" s="187">
        <f t="shared" si="1"/>
        <v>0</v>
      </c>
      <c r="I31" s="188"/>
      <c r="J31" s="189">
        <f t="shared" si="2"/>
        <v>0</v>
      </c>
      <c r="K31" s="190"/>
      <c r="L31" s="191"/>
      <c r="M31" s="192"/>
      <c r="N31" s="192"/>
      <c r="O31" s="192"/>
      <c r="P31" s="192"/>
      <c r="Q31" s="192"/>
      <c r="R31" s="395"/>
      <c r="S31" s="399"/>
      <c r="T31" s="392"/>
      <c r="U31" s="399"/>
      <c r="V31" s="193">
        <f t="shared" si="3"/>
        <v>0</v>
      </c>
      <c r="W31" s="384">
        <f t="shared" si="4"/>
        <v>0</v>
      </c>
      <c r="X31" s="341"/>
      <c r="Y31" s="170"/>
      <c r="Z31" s="342"/>
      <c r="AA31" s="349">
        <f t="shared" si="14"/>
        <v>0</v>
      </c>
      <c r="AB31" s="350">
        <f t="shared" si="15"/>
        <v>0</v>
      </c>
      <c r="AC31" s="350">
        <f t="shared" si="16"/>
        <v>0</v>
      </c>
      <c r="AD31" s="351">
        <f t="shared" si="17"/>
        <v>0</v>
      </c>
      <c r="AE31" s="352">
        <f t="shared" si="18"/>
        <v>0</v>
      </c>
      <c r="AF31" s="352">
        <f t="shared" si="19"/>
        <v>0</v>
      </c>
      <c r="AG31" s="352">
        <f t="shared" si="20"/>
        <v>0</v>
      </c>
      <c r="AH31" s="353">
        <f t="shared" si="21"/>
        <v>0</v>
      </c>
      <c r="AI31" s="171"/>
      <c r="AJ31" s="420">
        <f t="shared" si="13"/>
        <v>0</v>
      </c>
    </row>
    <row r="32" spans="1:36" hidden="1" x14ac:dyDescent="0.2">
      <c r="A32" s="171"/>
      <c r="B32" s="183"/>
      <c r="C32" s="184"/>
      <c r="D32" s="185"/>
      <c r="E32" s="185"/>
      <c r="F32" s="186"/>
      <c r="G32" s="186"/>
      <c r="H32" s="187">
        <f t="shared" si="1"/>
        <v>0</v>
      </c>
      <c r="I32" s="188"/>
      <c r="J32" s="189">
        <f t="shared" si="2"/>
        <v>0</v>
      </c>
      <c r="K32" s="190"/>
      <c r="L32" s="191"/>
      <c r="M32" s="192"/>
      <c r="N32" s="192"/>
      <c r="O32" s="192"/>
      <c r="P32" s="192"/>
      <c r="Q32" s="192"/>
      <c r="R32" s="395"/>
      <c r="S32" s="399"/>
      <c r="T32" s="392"/>
      <c r="U32" s="399"/>
      <c r="V32" s="193">
        <f t="shared" si="3"/>
        <v>0</v>
      </c>
      <c r="W32" s="384">
        <f t="shared" si="4"/>
        <v>0</v>
      </c>
      <c r="X32" s="341"/>
      <c r="Y32" s="348"/>
      <c r="Z32" s="342"/>
      <c r="AA32" s="349">
        <f t="shared" si="14"/>
        <v>0</v>
      </c>
      <c r="AB32" s="350">
        <f t="shared" si="15"/>
        <v>0</v>
      </c>
      <c r="AC32" s="350">
        <f t="shared" si="16"/>
        <v>0</v>
      </c>
      <c r="AD32" s="351">
        <f t="shared" si="17"/>
        <v>0</v>
      </c>
      <c r="AE32" s="352">
        <f t="shared" si="18"/>
        <v>0</v>
      </c>
      <c r="AF32" s="352">
        <f t="shared" si="19"/>
        <v>0</v>
      </c>
      <c r="AG32" s="352">
        <f t="shared" si="20"/>
        <v>0</v>
      </c>
      <c r="AH32" s="353">
        <f t="shared" si="21"/>
        <v>0</v>
      </c>
      <c r="AI32" s="171"/>
      <c r="AJ32" s="420">
        <f t="shared" si="13"/>
        <v>0</v>
      </c>
    </row>
    <row r="33" spans="1:36" hidden="1" x14ac:dyDescent="0.2">
      <c r="A33" s="171"/>
      <c r="B33" s="183"/>
      <c r="C33" s="184"/>
      <c r="D33" s="185"/>
      <c r="E33" s="185"/>
      <c r="F33" s="186"/>
      <c r="G33" s="186"/>
      <c r="H33" s="187">
        <f t="shared" si="1"/>
        <v>0</v>
      </c>
      <c r="I33" s="188"/>
      <c r="J33" s="189">
        <f t="shared" si="2"/>
        <v>0</v>
      </c>
      <c r="K33" s="190"/>
      <c r="L33" s="191"/>
      <c r="M33" s="192"/>
      <c r="N33" s="192"/>
      <c r="O33" s="192"/>
      <c r="P33" s="192"/>
      <c r="Q33" s="192"/>
      <c r="R33" s="395"/>
      <c r="S33" s="399"/>
      <c r="T33" s="392"/>
      <c r="U33" s="399"/>
      <c r="V33" s="193">
        <f t="shared" si="3"/>
        <v>0</v>
      </c>
      <c r="W33" s="384">
        <f t="shared" si="4"/>
        <v>0</v>
      </c>
      <c r="X33" s="341"/>
      <c r="Y33" s="348"/>
      <c r="Z33" s="342"/>
      <c r="AA33" s="349">
        <f t="shared" si="14"/>
        <v>0</v>
      </c>
      <c r="AB33" s="350">
        <f t="shared" si="15"/>
        <v>0</v>
      </c>
      <c r="AC33" s="350">
        <f t="shared" si="16"/>
        <v>0</v>
      </c>
      <c r="AD33" s="351">
        <f t="shared" si="17"/>
        <v>0</v>
      </c>
      <c r="AE33" s="352">
        <f t="shared" si="18"/>
        <v>0</v>
      </c>
      <c r="AF33" s="352">
        <f t="shared" si="19"/>
        <v>0</v>
      </c>
      <c r="AG33" s="352">
        <f t="shared" si="20"/>
        <v>0</v>
      </c>
      <c r="AH33" s="353">
        <f t="shared" si="21"/>
        <v>0</v>
      </c>
      <c r="AI33" s="171"/>
      <c r="AJ33" s="420">
        <f t="shared" si="13"/>
        <v>0</v>
      </c>
    </row>
    <row r="34" spans="1:36" hidden="1" x14ac:dyDescent="0.2">
      <c r="A34" s="171"/>
      <c r="B34" s="183"/>
      <c r="C34" s="184"/>
      <c r="D34" s="185"/>
      <c r="E34" s="185"/>
      <c r="F34" s="186"/>
      <c r="G34" s="186"/>
      <c r="H34" s="187">
        <f t="shared" si="1"/>
        <v>0</v>
      </c>
      <c r="I34" s="188"/>
      <c r="J34" s="189">
        <f t="shared" si="2"/>
        <v>0</v>
      </c>
      <c r="K34" s="190"/>
      <c r="L34" s="191"/>
      <c r="M34" s="192"/>
      <c r="N34" s="192"/>
      <c r="O34" s="192"/>
      <c r="P34" s="192"/>
      <c r="Q34" s="192"/>
      <c r="R34" s="395"/>
      <c r="S34" s="399"/>
      <c r="T34" s="392"/>
      <c r="U34" s="399"/>
      <c r="V34" s="193">
        <f t="shared" si="3"/>
        <v>0</v>
      </c>
      <c r="W34" s="384">
        <f t="shared" si="4"/>
        <v>0</v>
      </c>
      <c r="X34" s="341"/>
      <c r="Y34" s="170"/>
      <c r="Z34" s="342"/>
      <c r="AA34" s="349">
        <f t="shared" si="14"/>
        <v>0</v>
      </c>
      <c r="AB34" s="350">
        <f t="shared" si="15"/>
        <v>0</v>
      </c>
      <c r="AC34" s="350">
        <f t="shared" si="16"/>
        <v>0</v>
      </c>
      <c r="AD34" s="351">
        <f t="shared" si="17"/>
        <v>0</v>
      </c>
      <c r="AE34" s="352">
        <f t="shared" si="18"/>
        <v>0</v>
      </c>
      <c r="AF34" s="352">
        <f t="shared" si="19"/>
        <v>0</v>
      </c>
      <c r="AG34" s="352">
        <f t="shared" si="20"/>
        <v>0</v>
      </c>
      <c r="AH34" s="353">
        <f t="shared" si="21"/>
        <v>0</v>
      </c>
      <c r="AI34" s="171"/>
      <c r="AJ34" s="420">
        <f t="shared" si="13"/>
        <v>0</v>
      </c>
    </row>
    <row r="35" spans="1:36" hidden="1" x14ac:dyDescent="0.2">
      <c r="A35" s="171"/>
      <c r="B35" s="183"/>
      <c r="C35" s="184"/>
      <c r="D35" s="185"/>
      <c r="E35" s="185"/>
      <c r="F35" s="186"/>
      <c r="G35" s="186"/>
      <c r="H35" s="187">
        <f t="shared" si="1"/>
        <v>0</v>
      </c>
      <c r="I35" s="188"/>
      <c r="J35" s="189">
        <f t="shared" si="2"/>
        <v>0</v>
      </c>
      <c r="K35" s="190"/>
      <c r="L35" s="191"/>
      <c r="M35" s="192"/>
      <c r="N35" s="192"/>
      <c r="O35" s="192"/>
      <c r="P35" s="192"/>
      <c r="Q35" s="192"/>
      <c r="R35" s="395"/>
      <c r="S35" s="399"/>
      <c r="T35" s="392"/>
      <c r="U35" s="399"/>
      <c r="V35" s="193">
        <f t="shared" si="3"/>
        <v>0</v>
      </c>
      <c r="W35" s="384">
        <f t="shared" si="4"/>
        <v>0</v>
      </c>
      <c r="X35" s="341"/>
      <c r="Y35" s="348"/>
      <c r="Z35" s="342"/>
      <c r="AA35" s="349">
        <f t="shared" ref="AA35:AA36" si="22">J35*L35</f>
        <v>0</v>
      </c>
      <c r="AB35" s="350">
        <f t="shared" ref="AB35:AB36" si="23">M35*J35</f>
        <v>0</v>
      </c>
      <c r="AC35" s="350">
        <f t="shared" ref="AC35:AC36" si="24">N35*J35</f>
        <v>0</v>
      </c>
      <c r="AD35" s="351">
        <f t="shared" ref="AD35:AD36" si="25">O35*J35</f>
        <v>0</v>
      </c>
      <c r="AE35" s="352">
        <f t="shared" ref="AE35:AE36" si="26">P35*J35</f>
        <v>0</v>
      </c>
      <c r="AF35" s="352">
        <f t="shared" ref="AF35:AF36" si="27">Q35*J35</f>
        <v>0</v>
      </c>
      <c r="AG35" s="352">
        <f t="shared" ref="AG35:AG36" si="28">R35*J35</f>
        <v>0</v>
      </c>
      <c r="AH35" s="353">
        <f t="shared" ref="AH35:AH36" si="29">SUM(AA35:AG35)</f>
        <v>0</v>
      </c>
      <c r="AI35" s="171"/>
      <c r="AJ35" s="420">
        <f t="shared" si="13"/>
        <v>0</v>
      </c>
    </row>
    <row r="36" spans="1:36" hidden="1" x14ac:dyDescent="0.2">
      <c r="A36" s="171"/>
      <c r="B36" s="183"/>
      <c r="C36" s="184"/>
      <c r="D36" s="185"/>
      <c r="E36" s="185"/>
      <c r="F36" s="186"/>
      <c r="G36" s="186"/>
      <c r="H36" s="187">
        <f t="shared" si="1"/>
        <v>0</v>
      </c>
      <c r="I36" s="188"/>
      <c r="J36" s="189">
        <f t="shared" si="2"/>
        <v>0</v>
      </c>
      <c r="K36" s="190"/>
      <c r="L36" s="191"/>
      <c r="M36" s="192"/>
      <c r="N36" s="192"/>
      <c r="O36" s="192"/>
      <c r="P36" s="192"/>
      <c r="Q36" s="192"/>
      <c r="R36" s="395"/>
      <c r="S36" s="399"/>
      <c r="T36" s="392"/>
      <c r="U36" s="399"/>
      <c r="V36" s="193">
        <f t="shared" si="3"/>
        <v>0</v>
      </c>
      <c r="W36" s="384">
        <f t="shared" si="4"/>
        <v>0</v>
      </c>
      <c r="X36" s="341"/>
      <c r="Y36" s="170"/>
      <c r="Z36" s="342"/>
      <c r="AA36" s="349">
        <f t="shared" si="22"/>
        <v>0</v>
      </c>
      <c r="AB36" s="350">
        <f t="shared" si="23"/>
        <v>0</v>
      </c>
      <c r="AC36" s="350">
        <f t="shared" si="24"/>
        <v>0</v>
      </c>
      <c r="AD36" s="351">
        <f t="shared" si="25"/>
        <v>0</v>
      </c>
      <c r="AE36" s="352">
        <f t="shared" si="26"/>
        <v>0</v>
      </c>
      <c r="AF36" s="352">
        <f t="shared" si="27"/>
        <v>0</v>
      </c>
      <c r="AG36" s="352">
        <f t="shared" si="28"/>
        <v>0</v>
      </c>
      <c r="AH36" s="353">
        <f t="shared" si="29"/>
        <v>0</v>
      </c>
      <c r="AI36" s="171"/>
      <c r="AJ36" s="420">
        <f t="shared" si="13"/>
        <v>0</v>
      </c>
    </row>
    <row r="37" spans="1:36" hidden="1" x14ac:dyDescent="0.2">
      <c r="A37" s="171"/>
      <c r="B37" s="183"/>
      <c r="C37" s="184"/>
      <c r="D37" s="185"/>
      <c r="E37" s="185"/>
      <c r="F37" s="186"/>
      <c r="G37" s="186"/>
      <c r="H37" s="187">
        <f t="shared" si="1"/>
        <v>0</v>
      </c>
      <c r="I37" s="188"/>
      <c r="J37" s="189">
        <f t="shared" si="2"/>
        <v>0</v>
      </c>
      <c r="K37" s="190"/>
      <c r="L37" s="191"/>
      <c r="M37" s="192"/>
      <c r="N37" s="192"/>
      <c r="O37" s="192"/>
      <c r="P37" s="192"/>
      <c r="Q37" s="192"/>
      <c r="R37" s="395"/>
      <c r="S37" s="399"/>
      <c r="T37" s="392"/>
      <c r="U37" s="399"/>
      <c r="V37" s="193">
        <f t="shared" si="3"/>
        <v>0</v>
      </c>
      <c r="W37" s="384">
        <f t="shared" si="4"/>
        <v>0</v>
      </c>
      <c r="X37" s="341"/>
      <c r="Y37" s="348"/>
      <c r="Z37" s="342"/>
      <c r="AA37" s="349">
        <f t="shared" si="14"/>
        <v>0</v>
      </c>
      <c r="AB37" s="350">
        <f t="shared" si="15"/>
        <v>0</v>
      </c>
      <c r="AC37" s="350">
        <f t="shared" si="16"/>
        <v>0</v>
      </c>
      <c r="AD37" s="351">
        <f t="shared" si="17"/>
        <v>0</v>
      </c>
      <c r="AE37" s="352">
        <f t="shared" si="18"/>
        <v>0</v>
      </c>
      <c r="AF37" s="352">
        <f t="shared" si="19"/>
        <v>0</v>
      </c>
      <c r="AG37" s="352">
        <f t="shared" si="20"/>
        <v>0</v>
      </c>
      <c r="AH37" s="353">
        <f t="shared" si="21"/>
        <v>0</v>
      </c>
      <c r="AI37" s="171"/>
      <c r="AJ37" s="420">
        <f t="shared" si="13"/>
        <v>0</v>
      </c>
    </row>
    <row r="38" spans="1:36" hidden="1" x14ac:dyDescent="0.2">
      <c r="A38" s="171"/>
      <c r="B38" s="183"/>
      <c r="C38" s="184"/>
      <c r="D38" s="185"/>
      <c r="E38" s="185"/>
      <c r="F38" s="186"/>
      <c r="G38" s="186"/>
      <c r="H38" s="187">
        <f t="shared" si="1"/>
        <v>0</v>
      </c>
      <c r="I38" s="188"/>
      <c r="J38" s="189">
        <f t="shared" si="2"/>
        <v>0</v>
      </c>
      <c r="K38" s="190"/>
      <c r="L38" s="191"/>
      <c r="M38" s="192"/>
      <c r="N38" s="192"/>
      <c r="O38" s="192"/>
      <c r="P38" s="192"/>
      <c r="Q38" s="192"/>
      <c r="R38" s="395"/>
      <c r="S38" s="399"/>
      <c r="T38" s="392"/>
      <c r="U38" s="399"/>
      <c r="V38" s="193">
        <f t="shared" si="3"/>
        <v>0</v>
      </c>
      <c r="W38" s="384">
        <f t="shared" si="4"/>
        <v>0</v>
      </c>
      <c r="X38" s="341"/>
      <c r="Y38" s="348"/>
      <c r="Z38" s="342"/>
      <c r="AA38" s="349">
        <f t="shared" si="14"/>
        <v>0</v>
      </c>
      <c r="AB38" s="350">
        <f t="shared" si="15"/>
        <v>0</v>
      </c>
      <c r="AC38" s="350">
        <f t="shared" si="16"/>
        <v>0</v>
      </c>
      <c r="AD38" s="351">
        <f t="shared" si="17"/>
        <v>0</v>
      </c>
      <c r="AE38" s="352">
        <f t="shared" si="18"/>
        <v>0</v>
      </c>
      <c r="AF38" s="352">
        <f t="shared" si="19"/>
        <v>0</v>
      </c>
      <c r="AG38" s="352">
        <f t="shared" si="20"/>
        <v>0</v>
      </c>
      <c r="AH38" s="353">
        <f t="shared" si="21"/>
        <v>0</v>
      </c>
      <c r="AI38" s="171"/>
      <c r="AJ38" s="420">
        <f t="shared" si="13"/>
        <v>0</v>
      </c>
    </row>
    <row r="39" spans="1:36" hidden="1" x14ac:dyDescent="0.2">
      <c r="A39" s="171"/>
      <c r="B39" s="183"/>
      <c r="C39" s="184"/>
      <c r="D39" s="185"/>
      <c r="E39" s="185"/>
      <c r="F39" s="186"/>
      <c r="G39" s="186"/>
      <c r="H39" s="187">
        <f t="shared" si="1"/>
        <v>0</v>
      </c>
      <c r="I39" s="188"/>
      <c r="J39" s="189">
        <f t="shared" si="2"/>
        <v>0</v>
      </c>
      <c r="K39" s="190"/>
      <c r="L39" s="191"/>
      <c r="M39" s="192"/>
      <c r="N39" s="192"/>
      <c r="O39" s="192"/>
      <c r="P39" s="192"/>
      <c r="Q39" s="192"/>
      <c r="R39" s="395"/>
      <c r="S39" s="399"/>
      <c r="T39" s="392"/>
      <c r="U39" s="399"/>
      <c r="V39" s="193">
        <f t="shared" si="3"/>
        <v>0</v>
      </c>
      <c r="W39" s="384">
        <f t="shared" si="4"/>
        <v>0</v>
      </c>
      <c r="X39" s="341"/>
      <c r="Y39" s="348"/>
      <c r="Z39" s="342"/>
      <c r="AA39" s="349">
        <f t="shared" si="14"/>
        <v>0</v>
      </c>
      <c r="AB39" s="350">
        <f t="shared" si="15"/>
        <v>0</v>
      </c>
      <c r="AC39" s="350">
        <f t="shared" si="16"/>
        <v>0</v>
      </c>
      <c r="AD39" s="351">
        <f t="shared" si="17"/>
        <v>0</v>
      </c>
      <c r="AE39" s="352">
        <f t="shared" si="18"/>
        <v>0</v>
      </c>
      <c r="AF39" s="352">
        <f t="shared" si="19"/>
        <v>0</v>
      </c>
      <c r="AG39" s="352">
        <f t="shared" si="20"/>
        <v>0</v>
      </c>
      <c r="AH39" s="353">
        <f t="shared" si="21"/>
        <v>0</v>
      </c>
      <c r="AI39" s="171"/>
      <c r="AJ39" s="420">
        <f t="shared" si="13"/>
        <v>0</v>
      </c>
    </row>
    <row r="40" spans="1:36" hidden="1" x14ac:dyDescent="0.2">
      <c r="A40" s="171"/>
      <c r="B40" s="183"/>
      <c r="C40" s="184"/>
      <c r="D40" s="185"/>
      <c r="E40" s="185"/>
      <c r="F40" s="186"/>
      <c r="G40" s="186"/>
      <c r="H40" s="187">
        <f t="shared" si="1"/>
        <v>0</v>
      </c>
      <c r="I40" s="188"/>
      <c r="J40" s="189">
        <f t="shared" si="2"/>
        <v>0</v>
      </c>
      <c r="K40" s="190"/>
      <c r="L40" s="191"/>
      <c r="M40" s="192"/>
      <c r="N40" s="192"/>
      <c r="O40" s="192"/>
      <c r="P40" s="192"/>
      <c r="Q40" s="192"/>
      <c r="R40" s="395"/>
      <c r="S40" s="399"/>
      <c r="T40" s="392"/>
      <c r="U40" s="399"/>
      <c r="V40" s="193">
        <f t="shared" si="3"/>
        <v>0</v>
      </c>
      <c r="W40" s="384">
        <f t="shared" si="4"/>
        <v>0</v>
      </c>
      <c r="X40" s="341"/>
      <c r="Y40" s="348"/>
      <c r="Z40" s="342"/>
      <c r="AA40" s="349">
        <f t="shared" si="14"/>
        <v>0</v>
      </c>
      <c r="AB40" s="350">
        <f t="shared" si="15"/>
        <v>0</v>
      </c>
      <c r="AC40" s="350">
        <f t="shared" si="16"/>
        <v>0</v>
      </c>
      <c r="AD40" s="351">
        <f t="shared" si="17"/>
        <v>0</v>
      </c>
      <c r="AE40" s="352">
        <f t="shared" si="18"/>
        <v>0</v>
      </c>
      <c r="AF40" s="352">
        <f t="shared" si="19"/>
        <v>0</v>
      </c>
      <c r="AG40" s="352">
        <f t="shared" si="20"/>
        <v>0</v>
      </c>
      <c r="AH40" s="353">
        <f t="shared" si="21"/>
        <v>0</v>
      </c>
      <c r="AI40" s="171"/>
      <c r="AJ40" s="420">
        <f t="shared" si="13"/>
        <v>0</v>
      </c>
    </row>
    <row r="41" spans="1:36" hidden="1" x14ac:dyDescent="0.2">
      <c r="A41" s="171"/>
      <c r="B41" s="183"/>
      <c r="C41" s="184"/>
      <c r="D41" s="185"/>
      <c r="E41" s="185"/>
      <c r="F41" s="186"/>
      <c r="G41" s="186"/>
      <c r="H41" s="187">
        <f t="shared" si="1"/>
        <v>0</v>
      </c>
      <c r="I41" s="188"/>
      <c r="J41" s="189">
        <f t="shared" si="2"/>
        <v>0</v>
      </c>
      <c r="K41" s="190"/>
      <c r="L41" s="191"/>
      <c r="M41" s="192"/>
      <c r="N41" s="192"/>
      <c r="O41" s="192"/>
      <c r="P41" s="192"/>
      <c r="Q41" s="192"/>
      <c r="R41" s="395"/>
      <c r="S41" s="399"/>
      <c r="T41" s="392"/>
      <c r="U41" s="399"/>
      <c r="V41" s="193">
        <f t="shared" si="3"/>
        <v>0</v>
      </c>
      <c r="W41" s="384">
        <f t="shared" si="4"/>
        <v>0</v>
      </c>
      <c r="X41" s="341"/>
      <c r="Y41" s="348"/>
      <c r="Z41" s="342"/>
      <c r="AA41" s="349">
        <f t="shared" si="14"/>
        <v>0</v>
      </c>
      <c r="AB41" s="350">
        <f t="shared" si="15"/>
        <v>0</v>
      </c>
      <c r="AC41" s="350">
        <f t="shared" si="16"/>
        <v>0</v>
      </c>
      <c r="AD41" s="351">
        <f t="shared" si="17"/>
        <v>0</v>
      </c>
      <c r="AE41" s="352">
        <f t="shared" si="18"/>
        <v>0</v>
      </c>
      <c r="AF41" s="352">
        <f t="shared" si="19"/>
        <v>0</v>
      </c>
      <c r="AG41" s="352">
        <f t="shared" si="20"/>
        <v>0</v>
      </c>
      <c r="AH41" s="353">
        <f t="shared" si="21"/>
        <v>0</v>
      </c>
      <c r="AI41" s="171"/>
      <c r="AJ41" s="420">
        <f t="shared" si="13"/>
        <v>0</v>
      </c>
    </row>
    <row r="42" spans="1:36" hidden="1" x14ac:dyDescent="0.2">
      <c r="A42" s="171"/>
      <c r="B42" s="183"/>
      <c r="C42" s="184"/>
      <c r="D42" s="185"/>
      <c r="E42" s="185"/>
      <c r="F42" s="186"/>
      <c r="G42" s="186"/>
      <c r="H42" s="187">
        <f t="shared" si="1"/>
        <v>0</v>
      </c>
      <c r="I42" s="188"/>
      <c r="J42" s="189">
        <f t="shared" si="2"/>
        <v>0</v>
      </c>
      <c r="K42" s="190"/>
      <c r="L42" s="191"/>
      <c r="M42" s="192"/>
      <c r="N42" s="192"/>
      <c r="O42" s="192"/>
      <c r="P42" s="192"/>
      <c r="Q42" s="192"/>
      <c r="R42" s="395"/>
      <c r="S42" s="399"/>
      <c r="T42" s="392"/>
      <c r="U42" s="399"/>
      <c r="V42" s="193">
        <f t="shared" si="3"/>
        <v>0</v>
      </c>
      <c r="W42" s="384">
        <f t="shared" si="4"/>
        <v>0</v>
      </c>
      <c r="X42" s="341"/>
      <c r="Y42" s="170"/>
      <c r="Z42" s="342"/>
      <c r="AA42" s="349">
        <f t="shared" si="14"/>
        <v>0</v>
      </c>
      <c r="AB42" s="350">
        <f t="shared" si="15"/>
        <v>0</v>
      </c>
      <c r="AC42" s="350">
        <f t="shared" si="16"/>
        <v>0</v>
      </c>
      <c r="AD42" s="351">
        <f t="shared" si="17"/>
        <v>0</v>
      </c>
      <c r="AE42" s="352">
        <f t="shared" si="18"/>
        <v>0</v>
      </c>
      <c r="AF42" s="352">
        <f t="shared" si="19"/>
        <v>0</v>
      </c>
      <c r="AG42" s="352">
        <f t="shared" si="20"/>
        <v>0</v>
      </c>
      <c r="AH42" s="353">
        <f t="shared" si="21"/>
        <v>0</v>
      </c>
      <c r="AI42" s="171"/>
      <c r="AJ42" s="420">
        <f t="shared" si="13"/>
        <v>0</v>
      </c>
    </row>
    <row r="43" spans="1:36" hidden="1" x14ac:dyDescent="0.2">
      <c r="A43" s="171"/>
      <c r="B43" s="183"/>
      <c r="C43" s="184"/>
      <c r="D43" s="185"/>
      <c r="E43" s="185"/>
      <c r="F43" s="186"/>
      <c r="G43" s="186"/>
      <c r="H43" s="187">
        <f t="shared" ref="H43:H90" si="30">IF(OR(F43=0,G43=0),0,ROUND(DAYS360(F43,G43)/30,1))</f>
        <v>0</v>
      </c>
      <c r="I43" s="188"/>
      <c r="J43" s="189">
        <f t="shared" ref="J43:J90" si="31">I43*C43*H43</f>
        <v>0</v>
      </c>
      <c r="K43" s="190"/>
      <c r="L43" s="191"/>
      <c r="M43" s="192"/>
      <c r="N43" s="192"/>
      <c r="O43" s="192"/>
      <c r="P43" s="192"/>
      <c r="Q43" s="192"/>
      <c r="R43" s="395"/>
      <c r="S43" s="399"/>
      <c r="T43" s="392"/>
      <c r="U43" s="399"/>
      <c r="V43" s="193">
        <f t="shared" si="3"/>
        <v>0</v>
      </c>
      <c r="W43" s="384">
        <f t="shared" si="4"/>
        <v>0</v>
      </c>
      <c r="X43" s="341"/>
      <c r="Y43" s="170"/>
      <c r="Z43" s="342"/>
      <c r="AA43" s="349">
        <f t="shared" ref="AA43:AA90" si="32">J43*L43</f>
        <v>0</v>
      </c>
      <c r="AB43" s="350">
        <f t="shared" ref="AB43:AB90" si="33">M43*J43</f>
        <v>0</v>
      </c>
      <c r="AC43" s="350">
        <f t="shared" ref="AC43:AC90" si="34">N43*J43</f>
        <v>0</v>
      </c>
      <c r="AD43" s="351">
        <f t="shared" ref="AD43:AD90" si="35">O43*J43</f>
        <v>0</v>
      </c>
      <c r="AE43" s="352">
        <f t="shared" ref="AE43:AE90" si="36">P43*J43</f>
        <v>0</v>
      </c>
      <c r="AF43" s="352">
        <f t="shared" ref="AF43:AF90" si="37">Q43*J43</f>
        <v>0</v>
      </c>
      <c r="AG43" s="352">
        <f t="shared" ref="AG43:AG90" si="38">R43*J43</f>
        <v>0</v>
      </c>
      <c r="AH43" s="353">
        <f t="shared" ref="AH43:AH90" si="39">SUM(AA43:AG43)</f>
        <v>0</v>
      </c>
      <c r="AI43" s="171"/>
      <c r="AJ43" s="420">
        <f t="shared" si="13"/>
        <v>0</v>
      </c>
    </row>
    <row r="44" spans="1:36" hidden="1" x14ac:dyDescent="0.2">
      <c r="A44" s="171"/>
      <c r="B44" s="183"/>
      <c r="C44" s="184"/>
      <c r="D44" s="185"/>
      <c r="E44" s="185"/>
      <c r="F44" s="186"/>
      <c r="G44" s="186"/>
      <c r="H44" s="187">
        <f t="shared" si="30"/>
        <v>0</v>
      </c>
      <c r="I44" s="188"/>
      <c r="J44" s="189">
        <f t="shared" si="31"/>
        <v>0</v>
      </c>
      <c r="K44" s="190"/>
      <c r="L44" s="191"/>
      <c r="M44" s="192"/>
      <c r="N44" s="192"/>
      <c r="O44" s="192"/>
      <c r="P44" s="192"/>
      <c r="Q44" s="192"/>
      <c r="R44" s="395"/>
      <c r="S44" s="399"/>
      <c r="T44" s="392"/>
      <c r="U44" s="399"/>
      <c r="V44" s="193">
        <f t="shared" si="3"/>
        <v>0</v>
      </c>
      <c r="W44" s="384">
        <f t="shared" si="4"/>
        <v>0</v>
      </c>
      <c r="X44" s="341"/>
      <c r="Y44" s="170"/>
      <c r="Z44" s="342"/>
      <c r="AA44" s="349">
        <f t="shared" si="32"/>
        <v>0</v>
      </c>
      <c r="AB44" s="350">
        <f t="shared" si="33"/>
        <v>0</v>
      </c>
      <c r="AC44" s="350">
        <f t="shared" si="34"/>
        <v>0</v>
      </c>
      <c r="AD44" s="351">
        <f t="shared" si="35"/>
        <v>0</v>
      </c>
      <c r="AE44" s="352">
        <f t="shared" si="36"/>
        <v>0</v>
      </c>
      <c r="AF44" s="352">
        <f t="shared" si="37"/>
        <v>0</v>
      </c>
      <c r="AG44" s="352">
        <f t="shared" si="38"/>
        <v>0</v>
      </c>
      <c r="AH44" s="353">
        <f t="shared" si="39"/>
        <v>0</v>
      </c>
      <c r="AI44" s="171"/>
      <c r="AJ44" s="420">
        <f t="shared" si="13"/>
        <v>0</v>
      </c>
    </row>
    <row r="45" spans="1:36" hidden="1" x14ac:dyDescent="0.2">
      <c r="A45" s="171"/>
      <c r="B45" s="183"/>
      <c r="C45" s="184"/>
      <c r="D45" s="185"/>
      <c r="E45" s="185"/>
      <c r="F45" s="186"/>
      <c r="G45" s="186"/>
      <c r="H45" s="187">
        <f t="shared" si="30"/>
        <v>0</v>
      </c>
      <c r="I45" s="188"/>
      <c r="J45" s="189">
        <f t="shared" si="31"/>
        <v>0</v>
      </c>
      <c r="K45" s="190"/>
      <c r="L45" s="191"/>
      <c r="M45" s="192"/>
      <c r="N45" s="192"/>
      <c r="O45" s="192"/>
      <c r="P45" s="192"/>
      <c r="Q45" s="192"/>
      <c r="R45" s="395"/>
      <c r="S45" s="399"/>
      <c r="T45" s="392"/>
      <c r="U45" s="399"/>
      <c r="V45" s="193">
        <f t="shared" si="3"/>
        <v>0</v>
      </c>
      <c r="W45" s="384">
        <f t="shared" si="4"/>
        <v>0</v>
      </c>
      <c r="X45" s="341"/>
      <c r="Y45" s="170"/>
      <c r="Z45" s="342"/>
      <c r="AA45" s="349">
        <f t="shared" si="32"/>
        <v>0</v>
      </c>
      <c r="AB45" s="350">
        <f t="shared" si="33"/>
        <v>0</v>
      </c>
      <c r="AC45" s="350">
        <f t="shared" si="34"/>
        <v>0</v>
      </c>
      <c r="AD45" s="351">
        <f t="shared" si="35"/>
        <v>0</v>
      </c>
      <c r="AE45" s="352">
        <f t="shared" si="36"/>
        <v>0</v>
      </c>
      <c r="AF45" s="352">
        <f t="shared" si="37"/>
        <v>0</v>
      </c>
      <c r="AG45" s="352">
        <f t="shared" si="38"/>
        <v>0</v>
      </c>
      <c r="AH45" s="353">
        <f t="shared" si="39"/>
        <v>0</v>
      </c>
      <c r="AI45" s="171"/>
      <c r="AJ45" s="420">
        <f t="shared" si="13"/>
        <v>0</v>
      </c>
    </row>
    <row r="46" spans="1:36" hidden="1" x14ac:dyDescent="0.2">
      <c r="A46" s="171"/>
      <c r="B46" s="183"/>
      <c r="C46" s="184"/>
      <c r="D46" s="185"/>
      <c r="E46" s="185"/>
      <c r="F46" s="186"/>
      <c r="G46" s="186"/>
      <c r="H46" s="187">
        <f t="shared" si="30"/>
        <v>0</v>
      </c>
      <c r="I46" s="188"/>
      <c r="J46" s="189">
        <f t="shared" si="31"/>
        <v>0</v>
      </c>
      <c r="K46" s="190"/>
      <c r="L46" s="191"/>
      <c r="M46" s="192"/>
      <c r="N46" s="192"/>
      <c r="O46" s="192"/>
      <c r="P46" s="192"/>
      <c r="Q46" s="192"/>
      <c r="R46" s="395"/>
      <c r="S46" s="399"/>
      <c r="T46" s="392"/>
      <c r="U46" s="399"/>
      <c r="V46" s="193">
        <f t="shared" si="3"/>
        <v>0</v>
      </c>
      <c r="W46" s="384">
        <f t="shared" si="4"/>
        <v>0</v>
      </c>
      <c r="X46" s="341"/>
      <c r="Y46" s="170"/>
      <c r="Z46" s="342"/>
      <c r="AA46" s="349">
        <f t="shared" si="32"/>
        <v>0</v>
      </c>
      <c r="AB46" s="350">
        <f t="shared" si="33"/>
        <v>0</v>
      </c>
      <c r="AC46" s="350">
        <f t="shared" si="34"/>
        <v>0</v>
      </c>
      <c r="AD46" s="351">
        <f t="shared" si="35"/>
        <v>0</v>
      </c>
      <c r="AE46" s="352">
        <f t="shared" si="36"/>
        <v>0</v>
      </c>
      <c r="AF46" s="352">
        <f t="shared" si="37"/>
        <v>0</v>
      </c>
      <c r="AG46" s="352">
        <f t="shared" si="38"/>
        <v>0</v>
      </c>
      <c r="AH46" s="353">
        <f t="shared" si="39"/>
        <v>0</v>
      </c>
      <c r="AI46" s="171"/>
      <c r="AJ46" s="420">
        <f t="shared" si="13"/>
        <v>0</v>
      </c>
    </row>
    <row r="47" spans="1:36" hidden="1" x14ac:dyDescent="0.2">
      <c r="A47" s="171"/>
      <c r="B47" s="183"/>
      <c r="C47" s="184"/>
      <c r="D47" s="185"/>
      <c r="E47" s="185"/>
      <c r="F47" s="186"/>
      <c r="G47" s="186"/>
      <c r="H47" s="187">
        <f t="shared" si="30"/>
        <v>0</v>
      </c>
      <c r="I47" s="188"/>
      <c r="J47" s="189">
        <f t="shared" si="31"/>
        <v>0</v>
      </c>
      <c r="K47" s="190"/>
      <c r="L47" s="191"/>
      <c r="M47" s="192"/>
      <c r="N47" s="192"/>
      <c r="O47" s="192"/>
      <c r="P47" s="192"/>
      <c r="Q47" s="192"/>
      <c r="R47" s="395"/>
      <c r="S47" s="399"/>
      <c r="T47" s="392"/>
      <c r="U47" s="399"/>
      <c r="V47" s="193">
        <f t="shared" si="3"/>
        <v>0</v>
      </c>
      <c r="W47" s="384">
        <f t="shared" si="4"/>
        <v>0</v>
      </c>
      <c r="X47" s="341"/>
      <c r="Y47" s="170"/>
      <c r="Z47" s="342"/>
      <c r="AA47" s="349">
        <f t="shared" si="32"/>
        <v>0</v>
      </c>
      <c r="AB47" s="350">
        <f t="shared" si="33"/>
        <v>0</v>
      </c>
      <c r="AC47" s="350">
        <f t="shared" si="34"/>
        <v>0</v>
      </c>
      <c r="AD47" s="351">
        <f t="shared" si="35"/>
        <v>0</v>
      </c>
      <c r="AE47" s="352">
        <f t="shared" si="36"/>
        <v>0</v>
      </c>
      <c r="AF47" s="352">
        <f t="shared" si="37"/>
        <v>0</v>
      </c>
      <c r="AG47" s="352">
        <f t="shared" si="38"/>
        <v>0</v>
      </c>
      <c r="AH47" s="353">
        <f t="shared" si="39"/>
        <v>0</v>
      </c>
      <c r="AI47" s="171"/>
      <c r="AJ47" s="420">
        <f t="shared" si="13"/>
        <v>0</v>
      </c>
    </row>
    <row r="48" spans="1:36" hidden="1" x14ac:dyDescent="0.2">
      <c r="A48" s="171"/>
      <c r="B48" s="183"/>
      <c r="C48" s="184"/>
      <c r="D48" s="185"/>
      <c r="E48" s="185"/>
      <c r="F48" s="186"/>
      <c r="G48" s="186"/>
      <c r="H48" s="187">
        <f t="shared" si="30"/>
        <v>0</v>
      </c>
      <c r="I48" s="188"/>
      <c r="J48" s="189">
        <f t="shared" si="31"/>
        <v>0</v>
      </c>
      <c r="K48" s="190"/>
      <c r="L48" s="191"/>
      <c r="M48" s="192"/>
      <c r="N48" s="192"/>
      <c r="O48" s="192"/>
      <c r="P48" s="192"/>
      <c r="Q48" s="192"/>
      <c r="R48" s="395"/>
      <c r="S48" s="399"/>
      <c r="T48" s="392"/>
      <c r="U48" s="399"/>
      <c r="V48" s="193">
        <f t="shared" si="3"/>
        <v>0</v>
      </c>
      <c r="W48" s="384">
        <f t="shared" si="4"/>
        <v>0</v>
      </c>
      <c r="X48" s="341"/>
      <c r="Y48" s="170"/>
      <c r="Z48" s="342"/>
      <c r="AA48" s="349">
        <f t="shared" si="32"/>
        <v>0</v>
      </c>
      <c r="AB48" s="350">
        <f t="shared" si="33"/>
        <v>0</v>
      </c>
      <c r="AC48" s="350">
        <f t="shared" si="34"/>
        <v>0</v>
      </c>
      <c r="AD48" s="351">
        <f t="shared" si="35"/>
        <v>0</v>
      </c>
      <c r="AE48" s="352">
        <f t="shared" si="36"/>
        <v>0</v>
      </c>
      <c r="AF48" s="352">
        <f t="shared" si="37"/>
        <v>0</v>
      </c>
      <c r="AG48" s="352">
        <f t="shared" si="38"/>
        <v>0</v>
      </c>
      <c r="AH48" s="353">
        <f t="shared" si="39"/>
        <v>0</v>
      </c>
      <c r="AI48" s="171"/>
      <c r="AJ48" s="420">
        <f t="shared" si="13"/>
        <v>0</v>
      </c>
    </row>
    <row r="49" spans="1:36" hidden="1" x14ac:dyDescent="0.2">
      <c r="A49" s="171"/>
      <c r="B49" s="183"/>
      <c r="C49" s="184"/>
      <c r="D49" s="185"/>
      <c r="E49" s="185"/>
      <c r="F49" s="186"/>
      <c r="G49" s="186"/>
      <c r="H49" s="187">
        <f t="shared" si="30"/>
        <v>0</v>
      </c>
      <c r="I49" s="188"/>
      <c r="J49" s="189">
        <f t="shared" si="31"/>
        <v>0</v>
      </c>
      <c r="K49" s="190"/>
      <c r="L49" s="191"/>
      <c r="M49" s="192"/>
      <c r="N49" s="192"/>
      <c r="O49" s="192"/>
      <c r="P49" s="192"/>
      <c r="Q49" s="192"/>
      <c r="R49" s="395"/>
      <c r="S49" s="399"/>
      <c r="T49" s="392"/>
      <c r="U49" s="399"/>
      <c r="V49" s="193">
        <f t="shared" si="3"/>
        <v>0</v>
      </c>
      <c r="W49" s="384">
        <f t="shared" si="4"/>
        <v>0</v>
      </c>
      <c r="X49" s="341"/>
      <c r="Y49" s="170"/>
      <c r="Z49" s="342"/>
      <c r="AA49" s="349">
        <f t="shared" si="32"/>
        <v>0</v>
      </c>
      <c r="AB49" s="350">
        <f t="shared" si="33"/>
        <v>0</v>
      </c>
      <c r="AC49" s="350">
        <f t="shared" si="34"/>
        <v>0</v>
      </c>
      <c r="AD49" s="351">
        <f t="shared" si="35"/>
        <v>0</v>
      </c>
      <c r="AE49" s="352">
        <f t="shared" si="36"/>
        <v>0</v>
      </c>
      <c r="AF49" s="352">
        <f t="shared" si="37"/>
        <v>0</v>
      </c>
      <c r="AG49" s="352">
        <f t="shared" si="38"/>
        <v>0</v>
      </c>
      <c r="AH49" s="353">
        <f t="shared" si="39"/>
        <v>0</v>
      </c>
      <c r="AI49" s="171"/>
      <c r="AJ49" s="420">
        <f t="shared" si="13"/>
        <v>0</v>
      </c>
    </row>
    <row r="50" spans="1:36" hidden="1" x14ac:dyDescent="0.2">
      <c r="A50" s="171"/>
      <c r="B50" s="183"/>
      <c r="C50" s="184"/>
      <c r="D50" s="185"/>
      <c r="E50" s="185"/>
      <c r="F50" s="186"/>
      <c r="G50" s="186"/>
      <c r="H50" s="187">
        <f t="shared" si="30"/>
        <v>0</v>
      </c>
      <c r="I50" s="188"/>
      <c r="J50" s="189">
        <f t="shared" si="31"/>
        <v>0</v>
      </c>
      <c r="K50" s="190"/>
      <c r="L50" s="191"/>
      <c r="M50" s="192"/>
      <c r="N50" s="192"/>
      <c r="O50" s="192"/>
      <c r="P50" s="192"/>
      <c r="Q50" s="192"/>
      <c r="R50" s="395"/>
      <c r="S50" s="399"/>
      <c r="T50" s="392"/>
      <c r="U50" s="399"/>
      <c r="V50" s="193">
        <f t="shared" si="3"/>
        <v>0</v>
      </c>
      <c r="W50" s="384">
        <f t="shared" si="4"/>
        <v>0</v>
      </c>
      <c r="X50" s="341"/>
      <c r="Y50" s="170"/>
      <c r="Z50" s="342"/>
      <c r="AA50" s="349">
        <f t="shared" si="32"/>
        <v>0</v>
      </c>
      <c r="AB50" s="350">
        <f t="shared" si="33"/>
        <v>0</v>
      </c>
      <c r="AC50" s="350">
        <f t="shared" si="34"/>
        <v>0</v>
      </c>
      <c r="AD50" s="351">
        <f t="shared" si="35"/>
        <v>0</v>
      </c>
      <c r="AE50" s="352">
        <f t="shared" si="36"/>
        <v>0</v>
      </c>
      <c r="AF50" s="352">
        <f t="shared" si="37"/>
        <v>0</v>
      </c>
      <c r="AG50" s="352">
        <f t="shared" si="38"/>
        <v>0</v>
      </c>
      <c r="AH50" s="353">
        <f t="shared" si="39"/>
        <v>0</v>
      </c>
      <c r="AI50" s="171"/>
      <c r="AJ50" s="420">
        <f t="shared" si="13"/>
        <v>0</v>
      </c>
    </row>
    <row r="51" spans="1:36" hidden="1" x14ac:dyDescent="0.2">
      <c r="A51" s="171"/>
      <c r="B51" s="183"/>
      <c r="C51" s="184"/>
      <c r="D51" s="185"/>
      <c r="E51" s="185"/>
      <c r="F51" s="186"/>
      <c r="G51" s="186"/>
      <c r="H51" s="187">
        <f t="shared" si="30"/>
        <v>0</v>
      </c>
      <c r="I51" s="188"/>
      <c r="J51" s="189">
        <f t="shared" si="31"/>
        <v>0</v>
      </c>
      <c r="K51" s="190"/>
      <c r="L51" s="191"/>
      <c r="M51" s="192"/>
      <c r="N51" s="192"/>
      <c r="O51" s="192"/>
      <c r="P51" s="192"/>
      <c r="Q51" s="192"/>
      <c r="R51" s="395"/>
      <c r="S51" s="399"/>
      <c r="T51" s="392"/>
      <c r="U51" s="399"/>
      <c r="V51" s="193">
        <f t="shared" si="3"/>
        <v>0</v>
      </c>
      <c r="W51" s="384">
        <f t="shared" si="4"/>
        <v>0</v>
      </c>
      <c r="X51" s="341"/>
      <c r="Y51" s="170"/>
      <c r="Z51" s="342"/>
      <c r="AA51" s="349">
        <f t="shared" si="32"/>
        <v>0</v>
      </c>
      <c r="AB51" s="350">
        <f t="shared" si="33"/>
        <v>0</v>
      </c>
      <c r="AC51" s="350">
        <f t="shared" si="34"/>
        <v>0</v>
      </c>
      <c r="AD51" s="351">
        <f t="shared" si="35"/>
        <v>0</v>
      </c>
      <c r="AE51" s="352">
        <f t="shared" si="36"/>
        <v>0</v>
      </c>
      <c r="AF51" s="352">
        <f t="shared" si="37"/>
        <v>0</v>
      </c>
      <c r="AG51" s="352">
        <f t="shared" si="38"/>
        <v>0</v>
      </c>
      <c r="AH51" s="353">
        <f t="shared" si="39"/>
        <v>0</v>
      </c>
      <c r="AI51" s="171"/>
      <c r="AJ51" s="420">
        <f t="shared" si="13"/>
        <v>0</v>
      </c>
    </row>
    <row r="52" spans="1:36" hidden="1" x14ac:dyDescent="0.2">
      <c r="A52" s="171"/>
      <c r="B52" s="183"/>
      <c r="C52" s="184"/>
      <c r="D52" s="185"/>
      <c r="E52" s="185"/>
      <c r="F52" s="186"/>
      <c r="G52" s="186"/>
      <c r="H52" s="187">
        <f t="shared" si="30"/>
        <v>0</v>
      </c>
      <c r="I52" s="188"/>
      <c r="J52" s="189">
        <f t="shared" si="31"/>
        <v>0</v>
      </c>
      <c r="K52" s="190"/>
      <c r="L52" s="191"/>
      <c r="M52" s="192"/>
      <c r="N52" s="192"/>
      <c r="O52" s="192"/>
      <c r="P52" s="192"/>
      <c r="Q52" s="192"/>
      <c r="R52" s="395"/>
      <c r="S52" s="399"/>
      <c r="T52" s="392"/>
      <c r="U52" s="399"/>
      <c r="V52" s="193">
        <f t="shared" si="3"/>
        <v>0</v>
      </c>
      <c r="W52" s="384">
        <f t="shared" si="4"/>
        <v>0</v>
      </c>
      <c r="X52" s="341"/>
      <c r="Y52" s="170"/>
      <c r="Z52" s="342"/>
      <c r="AA52" s="349">
        <f t="shared" si="32"/>
        <v>0</v>
      </c>
      <c r="AB52" s="350">
        <f t="shared" si="33"/>
        <v>0</v>
      </c>
      <c r="AC52" s="350">
        <f t="shared" si="34"/>
        <v>0</v>
      </c>
      <c r="AD52" s="351">
        <f t="shared" si="35"/>
        <v>0</v>
      </c>
      <c r="AE52" s="352">
        <f t="shared" si="36"/>
        <v>0</v>
      </c>
      <c r="AF52" s="352">
        <f t="shared" si="37"/>
        <v>0</v>
      </c>
      <c r="AG52" s="352">
        <f t="shared" si="38"/>
        <v>0</v>
      </c>
      <c r="AH52" s="353">
        <f t="shared" si="39"/>
        <v>0</v>
      </c>
      <c r="AI52" s="171"/>
      <c r="AJ52" s="420">
        <f t="shared" si="13"/>
        <v>0</v>
      </c>
    </row>
    <row r="53" spans="1:36" hidden="1" x14ac:dyDescent="0.2">
      <c r="A53" s="171"/>
      <c r="B53" s="183"/>
      <c r="C53" s="184"/>
      <c r="D53" s="185"/>
      <c r="E53" s="185"/>
      <c r="F53" s="186"/>
      <c r="G53" s="186"/>
      <c r="H53" s="187">
        <f t="shared" si="30"/>
        <v>0</v>
      </c>
      <c r="I53" s="188"/>
      <c r="J53" s="189">
        <f t="shared" si="31"/>
        <v>0</v>
      </c>
      <c r="K53" s="190"/>
      <c r="L53" s="191"/>
      <c r="M53" s="192"/>
      <c r="N53" s="192"/>
      <c r="O53" s="192"/>
      <c r="P53" s="192"/>
      <c r="Q53" s="192"/>
      <c r="R53" s="395"/>
      <c r="S53" s="399"/>
      <c r="T53" s="392"/>
      <c r="U53" s="399"/>
      <c r="V53" s="193">
        <f t="shared" si="3"/>
        <v>0</v>
      </c>
      <c r="W53" s="384">
        <f t="shared" si="4"/>
        <v>0</v>
      </c>
      <c r="X53" s="341"/>
      <c r="Y53" s="170"/>
      <c r="Z53" s="342"/>
      <c r="AA53" s="349">
        <f t="shared" si="32"/>
        <v>0</v>
      </c>
      <c r="AB53" s="350">
        <f t="shared" si="33"/>
        <v>0</v>
      </c>
      <c r="AC53" s="350">
        <f t="shared" si="34"/>
        <v>0</v>
      </c>
      <c r="AD53" s="351">
        <f t="shared" si="35"/>
        <v>0</v>
      </c>
      <c r="AE53" s="352">
        <f t="shared" si="36"/>
        <v>0</v>
      </c>
      <c r="AF53" s="352">
        <f t="shared" si="37"/>
        <v>0</v>
      </c>
      <c r="AG53" s="352">
        <f t="shared" si="38"/>
        <v>0</v>
      </c>
      <c r="AH53" s="353">
        <f t="shared" si="39"/>
        <v>0</v>
      </c>
      <c r="AI53" s="171"/>
      <c r="AJ53" s="420">
        <f t="shared" si="13"/>
        <v>0</v>
      </c>
    </row>
    <row r="54" spans="1:36" hidden="1" x14ac:dyDescent="0.2">
      <c r="A54" s="171"/>
      <c r="B54" s="183"/>
      <c r="C54" s="184"/>
      <c r="D54" s="185"/>
      <c r="E54" s="185"/>
      <c r="F54" s="186"/>
      <c r="G54" s="186"/>
      <c r="H54" s="187">
        <f t="shared" si="30"/>
        <v>0</v>
      </c>
      <c r="I54" s="188"/>
      <c r="J54" s="189">
        <f t="shared" si="31"/>
        <v>0</v>
      </c>
      <c r="K54" s="190"/>
      <c r="L54" s="191"/>
      <c r="M54" s="192"/>
      <c r="N54" s="192"/>
      <c r="O54" s="192"/>
      <c r="P54" s="192"/>
      <c r="Q54" s="192"/>
      <c r="R54" s="395"/>
      <c r="S54" s="399"/>
      <c r="T54" s="392"/>
      <c r="U54" s="399"/>
      <c r="V54" s="193">
        <f t="shared" si="3"/>
        <v>0</v>
      </c>
      <c r="W54" s="384">
        <f t="shared" si="4"/>
        <v>0</v>
      </c>
      <c r="X54" s="341"/>
      <c r="Y54" s="170"/>
      <c r="Z54" s="342"/>
      <c r="AA54" s="349">
        <f t="shared" si="32"/>
        <v>0</v>
      </c>
      <c r="AB54" s="350">
        <f t="shared" si="33"/>
        <v>0</v>
      </c>
      <c r="AC54" s="350">
        <f t="shared" si="34"/>
        <v>0</v>
      </c>
      <c r="AD54" s="351">
        <f t="shared" si="35"/>
        <v>0</v>
      </c>
      <c r="AE54" s="352">
        <f t="shared" si="36"/>
        <v>0</v>
      </c>
      <c r="AF54" s="352">
        <f t="shared" si="37"/>
        <v>0</v>
      </c>
      <c r="AG54" s="352">
        <f t="shared" si="38"/>
        <v>0</v>
      </c>
      <c r="AH54" s="353">
        <f t="shared" si="39"/>
        <v>0</v>
      </c>
      <c r="AI54" s="171"/>
      <c r="AJ54" s="420">
        <f t="shared" si="13"/>
        <v>0</v>
      </c>
    </row>
    <row r="55" spans="1:36" hidden="1" x14ac:dyDescent="0.2">
      <c r="A55" s="171"/>
      <c r="B55" s="183"/>
      <c r="C55" s="184"/>
      <c r="D55" s="185"/>
      <c r="E55" s="185"/>
      <c r="F55" s="186"/>
      <c r="G55" s="186"/>
      <c r="H55" s="187">
        <f t="shared" si="30"/>
        <v>0</v>
      </c>
      <c r="I55" s="188"/>
      <c r="J55" s="189">
        <f t="shared" si="31"/>
        <v>0</v>
      </c>
      <c r="K55" s="190"/>
      <c r="L55" s="191"/>
      <c r="M55" s="192"/>
      <c r="N55" s="192"/>
      <c r="O55" s="192"/>
      <c r="P55" s="192"/>
      <c r="Q55" s="192"/>
      <c r="R55" s="395"/>
      <c r="S55" s="399"/>
      <c r="T55" s="392"/>
      <c r="U55" s="399"/>
      <c r="V55" s="193">
        <f t="shared" si="3"/>
        <v>0</v>
      </c>
      <c r="W55" s="384">
        <f t="shared" si="4"/>
        <v>0</v>
      </c>
      <c r="X55" s="341"/>
      <c r="Y55" s="170"/>
      <c r="Z55" s="342"/>
      <c r="AA55" s="349">
        <f t="shared" si="32"/>
        <v>0</v>
      </c>
      <c r="AB55" s="350">
        <f t="shared" si="33"/>
        <v>0</v>
      </c>
      <c r="AC55" s="350">
        <f t="shared" si="34"/>
        <v>0</v>
      </c>
      <c r="AD55" s="351">
        <f t="shared" si="35"/>
        <v>0</v>
      </c>
      <c r="AE55" s="352">
        <f t="shared" si="36"/>
        <v>0</v>
      </c>
      <c r="AF55" s="352">
        <f t="shared" si="37"/>
        <v>0</v>
      </c>
      <c r="AG55" s="352">
        <f t="shared" si="38"/>
        <v>0</v>
      </c>
      <c r="AH55" s="353">
        <f t="shared" si="39"/>
        <v>0</v>
      </c>
      <c r="AI55" s="171"/>
      <c r="AJ55" s="420">
        <f t="shared" si="13"/>
        <v>0</v>
      </c>
    </row>
    <row r="56" spans="1:36" hidden="1" x14ac:dyDescent="0.2">
      <c r="A56" s="171"/>
      <c r="B56" s="183"/>
      <c r="C56" s="184"/>
      <c r="D56" s="185"/>
      <c r="E56" s="185"/>
      <c r="F56" s="186"/>
      <c r="G56" s="186"/>
      <c r="H56" s="187">
        <f t="shared" si="30"/>
        <v>0</v>
      </c>
      <c r="I56" s="188"/>
      <c r="J56" s="189">
        <f t="shared" si="31"/>
        <v>0</v>
      </c>
      <c r="K56" s="190"/>
      <c r="L56" s="191"/>
      <c r="M56" s="192"/>
      <c r="N56" s="192"/>
      <c r="O56" s="192"/>
      <c r="P56" s="192"/>
      <c r="Q56" s="192"/>
      <c r="R56" s="395"/>
      <c r="S56" s="399"/>
      <c r="T56" s="392"/>
      <c r="U56" s="399"/>
      <c r="V56" s="193">
        <f t="shared" si="3"/>
        <v>0</v>
      </c>
      <c r="W56" s="384">
        <f t="shared" si="4"/>
        <v>0</v>
      </c>
      <c r="X56" s="341"/>
      <c r="Y56" s="170"/>
      <c r="Z56" s="342"/>
      <c r="AA56" s="349">
        <f t="shared" si="32"/>
        <v>0</v>
      </c>
      <c r="AB56" s="350">
        <f t="shared" si="33"/>
        <v>0</v>
      </c>
      <c r="AC56" s="350">
        <f t="shared" si="34"/>
        <v>0</v>
      </c>
      <c r="AD56" s="351">
        <f t="shared" si="35"/>
        <v>0</v>
      </c>
      <c r="AE56" s="352">
        <f t="shared" si="36"/>
        <v>0</v>
      </c>
      <c r="AF56" s="352">
        <f t="shared" si="37"/>
        <v>0</v>
      </c>
      <c r="AG56" s="352">
        <f t="shared" si="38"/>
        <v>0</v>
      </c>
      <c r="AH56" s="353">
        <f t="shared" si="39"/>
        <v>0</v>
      </c>
      <c r="AI56" s="171"/>
      <c r="AJ56" s="420">
        <f t="shared" si="13"/>
        <v>0</v>
      </c>
    </row>
    <row r="57" spans="1:36" hidden="1" x14ac:dyDescent="0.2">
      <c r="A57" s="171"/>
      <c r="B57" s="183"/>
      <c r="C57" s="184"/>
      <c r="D57" s="185"/>
      <c r="E57" s="185"/>
      <c r="F57" s="186"/>
      <c r="G57" s="186"/>
      <c r="H57" s="187">
        <f t="shared" si="30"/>
        <v>0</v>
      </c>
      <c r="I57" s="188"/>
      <c r="J57" s="189">
        <f t="shared" si="31"/>
        <v>0</v>
      </c>
      <c r="K57" s="190"/>
      <c r="L57" s="191"/>
      <c r="M57" s="192"/>
      <c r="N57" s="192"/>
      <c r="O57" s="192"/>
      <c r="P57" s="192"/>
      <c r="Q57" s="192"/>
      <c r="R57" s="395"/>
      <c r="S57" s="399"/>
      <c r="T57" s="392"/>
      <c r="U57" s="399"/>
      <c r="V57" s="193">
        <f t="shared" si="3"/>
        <v>0</v>
      </c>
      <c r="W57" s="384">
        <f t="shared" si="4"/>
        <v>0</v>
      </c>
      <c r="X57" s="341"/>
      <c r="Y57" s="170"/>
      <c r="Z57" s="342"/>
      <c r="AA57" s="349">
        <f t="shared" si="32"/>
        <v>0</v>
      </c>
      <c r="AB57" s="350">
        <f t="shared" si="33"/>
        <v>0</v>
      </c>
      <c r="AC57" s="350">
        <f t="shared" si="34"/>
        <v>0</v>
      </c>
      <c r="AD57" s="351">
        <f t="shared" si="35"/>
        <v>0</v>
      </c>
      <c r="AE57" s="352">
        <f t="shared" si="36"/>
        <v>0</v>
      </c>
      <c r="AF57" s="352">
        <f t="shared" si="37"/>
        <v>0</v>
      </c>
      <c r="AG57" s="352">
        <f t="shared" si="38"/>
        <v>0</v>
      </c>
      <c r="AH57" s="353">
        <f t="shared" si="39"/>
        <v>0</v>
      </c>
      <c r="AI57" s="171"/>
      <c r="AJ57" s="420">
        <f t="shared" si="13"/>
        <v>0</v>
      </c>
    </row>
    <row r="58" spans="1:36" hidden="1" x14ac:dyDescent="0.2">
      <c r="A58" s="171"/>
      <c r="B58" s="183"/>
      <c r="C58" s="184"/>
      <c r="D58" s="185"/>
      <c r="E58" s="185"/>
      <c r="F58" s="186"/>
      <c r="G58" s="186"/>
      <c r="H58" s="187">
        <f t="shared" si="30"/>
        <v>0</v>
      </c>
      <c r="I58" s="188"/>
      <c r="J58" s="189">
        <f t="shared" si="31"/>
        <v>0</v>
      </c>
      <c r="K58" s="190"/>
      <c r="L58" s="191"/>
      <c r="M58" s="192"/>
      <c r="N58" s="192"/>
      <c r="O58" s="192"/>
      <c r="P58" s="192"/>
      <c r="Q58" s="192"/>
      <c r="R58" s="395"/>
      <c r="S58" s="399"/>
      <c r="T58" s="392"/>
      <c r="U58" s="399"/>
      <c r="V58" s="193">
        <f t="shared" si="3"/>
        <v>0</v>
      </c>
      <c r="W58" s="384">
        <f t="shared" si="4"/>
        <v>0</v>
      </c>
      <c r="X58" s="341"/>
      <c r="Y58" s="170"/>
      <c r="Z58" s="342"/>
      <c r="AA58" s="349">
        <f t="shared" si="32"/>
        <v>0</v>
      </c>
      <c r="AB58" s="350">
        <f t="shared" si="33"/>
        <v>0</v>
      </c>
      <c r="AC58" s="350">
        <f t="shared" si="34"/>
        <v>0</v>
      </c>
      <c r="AD58" s="351">
        <f t="shared" si="35"/>
        <v>0</v>
      </c>
      <c r="AE58" s="352">
        <f t="shared" si="36"/>
        <v>0</v>
      </c>
      <c r="AF58" s="352">
        <f t="shared" si="37"/>
        <v>0</v>
      </c>
      <c r="AG58" s="352">
        <f t="shared" si="38"/>
        <v>0</v>
      </c>
      <c r="AH58" s="353">
        <f t="shared" si="39"/>
        <v>0</v>
      </c>
      <c r="AI58" s="171"/>
      <c r="AJ58" s="420">
        <f t="shared" si="13"/>
        <v>0</v>
      </c>
    </row>
    <row r="59" spans="1:36" hidden="1" x14ac:dyDescent="0.2">
      <c r="A59" s="171"/>
      <c r="B59" s="183"/>
      <c r="C59" s="184"/>
      <c r="D59" s="185"/>
      <c r="E59" s="185"/>
      <c r="F59" s="186"/>
      <c r="G59" s="186"/>
      <c r="H59" s="187">
        <f t="shared" si="30"/>
        <v>0</v>
      </c>
      <c r="I59" s="188"/>
      <c r="J59" s="189">
        <f t="shared" si="31"/>
        <v>0</v>
      </c>
      <c r="K59" s="190"/>
      <c r="L59" s="191"/>
      <c r="M59" s="192"/>
      <c r="N59" s="192"/>
      <c r="O59" s="192"/>
      <c r="P59" s="192"/>
      <c r="Q59" s="192"/>
      <c r="R59" s="395"/>
      <c r="S59" s="399"/>
      <c r="T59" s="392"/>
      <c r="U59" s="399"/>
      <c r="V59" s="193">
        <f t="shared" si="3"/>
        <v>0</v>
      </c>
      <c r="W59" s="384">
        <f t="shared" si="4"/>
        <v>0</v>
      </c>
      <c r="X59" s="341"/>
      <c r="Y59" s="170"/>
      <c r="Z59" s="342"/>
      <c r="AA59" s="349">
        <f t="shared" si="32"/>
        <v>0</v>
      </c>
      <c r="AB59" s="350">
        <f t="shared" si="33"/>
        <v>0</v>
      </c>
      <c r="AC59" s="350">
        <f t="shared" si="34"/>
        <v>0</v>
      </c>
      <c r="AD59" s="351">
        <f t="shared" si="35"/>
        <v>0</v>
      </c>
      <c r="AE59" s="352">
        <f t="shared" si="36"/>
        <v>0</v>
      </c>
      <c r="AF59" s="352">
        <f t="shared" si="37"/>
        <v>0</v>
      </c>
      <c r="AG59" s="352">
        <f t="shared" si="38"/>
        <v>0</v>
      </c>
      <c r="AH59" s="353">
        <f t="shared" si="39"/>
        <v>0</v>
      </c>
      <c r="AI59" s="171"/>
      <c r="AJ59" s="420">
        <f t="shared" si="13"/>
        <v>0</v>
      </c>
    </row>
    <row r="60" spans="1:36" hidden="1" x14ac:dyDescent="0.2">
      <c r="A60" s="171"/>
      <c r="B60" s="183"/>
      <c r="C60" s="184"/>
      <c r="D60" s="185"/>
      <c r="E60" s="185"/>
      <c r="F60" s="186"/>
      <c r="G60" s="186"/>
      <c r="H60" s="187">
        <f t="shared" si="30"/>
        <v>0</v>
      </c>
      <c r="I60" s="188"/>
      <c r="J60" s="189">
        <f t="shared" si="31"/>
        <v>0</v>
      </c>
      <c r="K60" s="190"/>
      <c r="L60" s="191"/>
      <c r="M60" s="192"/>
      <c r="N60" s="192"/>
      <c r="O60" s="192"/>
      <c r="P60" s="192"/>
      <c r="Q60" s="192"/>
      <c r="R60" s="395"/>
      <c r="S60" s="399"/>
      <c r="T60" s="392"/>
      <c r="U60" s="399"/>
      <c r="V60" s="193">
        <f t="shared" si="3"/>
        <v>0</v>
      </c>
      <c r="W60" s="384">
        <f t="shared" si="4"/>
        <v>0</v>
      </c>
      <c r="X60" s="341"/>
      <c r="Y60" s="170"/>
      <c r="Z60" s="342"/>
      <c r="AA60" s="349">
        <f t="shared" si="32"/>
        <v>0</v>
      </c>
      <c r="AB60" s="350">
        <f t="shared" si="33"/>
        <v>0</v>
      </c>
      <c r="AC60" s="350">
        <f t="shared" si="34"/>
        <v>0</v>
      </c>
      <c r="AD60" s="351">
        <f t="shared" si="35"/>
        <v>0</v>
      </c>
      <c r="AE60" s="352">
        <f t="shared" si="36"/>
        <v>0</v>
      </c>
      <c r="AF60" s="352">
        <f t="shared" si="37"/>
        <v>0</v>
      </c>
      <c r="AG60" s="352">
        <f t="shared" si="38"/>
        <v>0</v>
      </c>
      <c r="AH60" s="353">
        <f t="shared" si="39"/>
        <v>0</v>
      </c>
      <c r="AI60" s="171"/>
      <c r="AJ60" s="420">
        <f t="shared" si="13"/>
        <v>0</v>
      </c>
    </row>
    <row r="61" spans="1:36" hidden="1" x14ac:dyDescent="0.2">
      <c r="A61" s="171"/>
      <c r="B61" s="183"/>
      <c r="C61" s="184"/>
      <c r="D61" s="185"/>
      <c r="E61" s="185"/>
      <c r="F61" s="186"/>
      <c r="G61" s="186"/>
      <c r="H61" s="187">
        <f t="shared" si="30"/>
        <v>0</v>
      </c>
      <c r="I61" s="188"/>
      <c r="J61" s="189">
        <f t="shared" si="31"/>
        <v>0</v>
      </c>
      <c r="K61" s="190"/>
      <c r="L61" s="191"/>
      <c r="M61" s="192"/>
      <c r="N61" s="192"/>
      <c r="O61" s="192"/>
      <c r="P61" s="192"/>
      <c r="Q61" s="192"/>
      <c r="R61" s="395"/>
      <c r="S61" s="399"/>
      <c r="T61" s="392"/>
      <c r="U61" s="399"/>
      <c r="V61" s="193">
        <f t="shared" si="3"/>
        <v>0</v>
      </c>
      <c r="W61" s="384">
        <f t="shared" si="4"/>
        <v>0</v>
      </c>
      <c r="X61" s="341"/>
      <c r="Y61" s="170"/>
      <c r="Z61" s="342"/>
      <c r="AA61" s="349">
        <f t="shared" si="32"/>
        <v>0</v>
      </c>
      <c r="AB61" s="350">
        <f t="shared" si="33"/>
        <v>0</v>
      </c>
      <c r="AC61" s="350">
        <f t="shared" si="34"/>
        <v>0</v>
      </c>
      <c r="AD61" s="351">
        <f t="shared" si="35"/>
        <v>0</v>
      </c>
      <c r="AE61" s="352">
        <f t="shared" si="36"/>
        <v>0</v>
      </c>
      <c r="AF61" s="352">
        <f t="shared" si="37"/>
        <v>0</v>
      </c>
      <c r="AG61" s="352">
        <f t="shared" si="38"/>
        <v>0</v>
      </c>
      <c r="AH61" s="353">
        <f t="shared" si="39"/>
        <v>0</v>
      </c>
      <c r="AI61" s="171"/>
      <c r="AJ61" s="420">
        <f t="shared" si="13"/>
        <v>0</v>
      </c>
    </row>
    <row r="62" spans="1:36" hidden="1" x14ac:dyDescent="0.2">
      <c r="A62" s="171"/>
      <c r="B62" s="183"/>
      <c r="C62" s="184"/>
      <c r="D62" s="185"/>
      <c r="E62" s="185"/>
      <c r="F62" s="186"/>
      <c r="G62" s="186"/>
      <c r="H62" s="187">
        <f t="shared" si="30"/>
        <v>0</v>
      </c>
      <c r="I62" s="188"/>
      <c r="J62" s="189">
        <f t="shared" si="31"/>
        <v>0</v>
      </c>
      <c r="K62" s="190"/>
      <c r="L62" s="191"/>
      <c r="M62" s="192"/>
      <c r="N62" s="192"/>
      <c r="O62" s="192"/>
      <c r="P62" s="192"/>
      <c r="Q62" s="192"/>
      <c r="R62" s="395"/>
      <c r="S62" s="399"/>
      <c r="T62" s="392"/>
      <c r="U62" s="399"/>
      <c r="V62" s="193">
        <f t="shared" si="3"/>
        <v>0</v>
      </c>
      <c r="W62" s="384">
        <f t="shared" si="4"/>
        <v>0</v>
      </c>
      <c r="X62" s="341"/>
      <c r="Y62" s="170"/>
      <c r="Z62" s="342"/>
      <c r="AA62" s="349">
        <f t="shared" si="32"/>
        <v>0</v>
      </c>
      <c r="AB62" s="350">
        <f t="shared" si="33"/>
        <v>0</v>
      </c>
      <c r="AC62" s="350">
        <f t="shared" si="34"/>
        <v>0</v>
      </c>
      <c r="AD62" s="351">
        <f t="shared" si="35"/>
        <v>0</v>
      </c>
      <c r="AE62" s="352">
        <f t="shared" si="36"/>
        <v>0</v>
      </c>
      <c r="AF62" s="352">
        <f t="shared" si="37"/>
        <v>0</v>
      </c>
      <c r="AG62" s="352">
        <f t="shared" si="38"/>
        <v>0</v>
      </c>
      <c r="AH62" s="353">
        <f t="shared" si="39"/>
        <v>0</v>
      </c>
      <c r="AI62" s="171"/>
      <c r="AJ62" s="420">
        <f t="shared" si="13"/>
        <v>0</v>
      </c>
    </row>
    <row r="63" spans="1:36" hidden="1" x14ac:dyDescent="0.2">
      <c r="A63" s="171"/>
      <c r="B63" s="183"/>
      <c r="C63" s="184"/>
      <c r="D63" s="185"/>
      <c r="E63" s="185"/>
      <c r="F63" s="186"/>
      <c r="G63" s="186"/>
      <c r="H63" s="187">
        <f t="shared" si="30"/>
        <v>0</v>
      </c>
      <c r="I63" s="188"/>
      <c r="J63" s="189">
        <f t="shared" si="31"/>
        <v>0</v>
      </c>
      <c r="K63" s="190"/>
      <c r="L63" s="191"/>
      <c r="M63" s="192"/>
      <c r="N63" s="192"/>
      <c r="O63" s="192"/>
      <c r="P63" s="192"/>
      <c r="Q63" s="192"/>
      <c r="R63" s="395"/>
      <c r="S63" s="399"/>
      <c r="T63" s="392"/>
      <c r="U63" s="399"/>
      <c r="V63" s="193">
        <f t="shared" si="3"/>
        <v>0</v>
      </c>
      <c r="W63" s="384">
        <f t="shared" si="4"/>
        <v>0</v>
      </c>
      <c r="X63" s="341"/>
      <c r="Y63" s="170"/>
      <c r="Z63" s="342"/>
      <c r="AA63" s="349">
        <f t="shared" si="32"/>
        <v>0</v>
      </c>
      <c r="AB63" s="350">
        <f t="shared" si="33"/>
        <v>0</v>
      </c>
      <c r="AC63" s="350">
        <f t="shared" si="34"/>
        <v>0</v>
      </c>
      <c r="AD63" s="351">
        <f t="shared" si="35"/>
        <v>0</v>
      </c>
      <c r="AE63" s="352">
        <f t="shared" si="36"/>
        <v>0</v>
      </c>
      <c r="AF63" s="352">
        <f t="shared" si="37"/>
        <v>0</v>
      </c>
      <c r="AG63" s="352">
        <f t="shared" si="38"/>
        <v>0</v>
      </c>
      <c r="AH63" s="353">
        <f t="shared" si="39"/>
        <v>0</v>
      </c>
      <c r="AI63" s="171"/>
      <c r="AJ63" s="420">
        <f t="shared" si="13"/>
        <v>0</v>
      </c>
    </row>
    <row r="64" spans="1:36" hidden="1" x14ac:dyDescent="0.2">
      <c r="A64" s="171"/>
      <c r="B64" s="183"/>
      <c r="C64" s="184"/>
      <c r="D64" s="185"/>
      <c r="E64" s="185"/>
      <c r="F64" s="186"/>
      <c r="G64" s="186"/>
      <c r="H64" s="187">
        <f t="shared" si="30"/>
        <v>0</v>
      </c>
      <c r="I64" s="188"/>
      <c r="J64" s="189">
        <f t="shared" si="31"/>
        <v>0</v>
      </c>
      <c r="K64" s="190"/>
      <c r="L64" s="191"/>
      <c r="M64" s="192"/>
      <c r="N64" s="192"/>
      <c r="O64" s="192"/>
      <c r="P64" s="192"/>
      <c r="Q64" s="192"/>
      <c r="R64" s="395"/>
      <c r="S64" s="399"/>
      <c r="T64" s="392"/>
      <c r="U64" s="399"/>
      <c r="V64" s="193">
        <f t="shared" si="3"/>
        <v>0</v>
      </c>
      <c r="W64" s="384">
        <f t="shared" si="4"/>
        <v>0</v>
      </c>
      <c r="X64" s="341"/>
      <c r="Y64" s="170"/>
      <c r="Z64" s="342"/>
      <c r="AA64" s="349">
        <f t="shared" si="32"/>
        <v>0</v>
      </c>
      <c r="AB64" s="350">
        <f t="shared" si="33"/>
        <v>0</v>
      </c>
      <c r="AC64" s="350">
        <f t="shared" si="34"/>
        <v>0</v>
      </c>
      <c r="AD64" s="351">
        <f t="shared" si="35"/>
        <v>0</v>
      </c>
      <c r="AE64" s="352">
        <f t="shared" si="36"/>
        <v>0</v>
      </c>
      <c r="AF64" s="352">
        <f t="shared" si="37"/>
        <v>0</v>
      </c>
      <c r="AG64" s="352">
        <f t="shared" si="38"/>
        <v>0</v>
      </c>
      <c r="AH64" s="353">
        <f t="shared" si="39"/>
        <v>0</v>
      </c>
      <c r="AI64" s="171"/>
      <c r="AJ64" s="420">
        <f t="shared" si="13"/>
        <v>0</v>
      </c>
    </row>
    <row r="65" spans="1:36" hidden="1" x14ac:dyDescent="0.2">
      <c r="A65" s="171"/>
      <c r="B65" s="183"/>
      <c r="C65" s="184"/>
      <c r="D65" s="185"/>
      <c r="E65" s="185"/>
      <c r="F65" s="186"/>
      <c r="G65" s="186"/>
      <c r="H65" s="187">
        <f t="shared" si="30"/>
        <v>0</v>
      </c>
      <c r="I65" s="188"/>
      <c r="J65" s="189">
        <f t="shared" si="31"/>
        <v>0</v>
      </c>
      <c r="K65" s="190"/>
      <c r="L65" s="191"/>
      <c r="M65" s="192"/>
      <c r="N65" s="192"/>
      <c r="O65" s="192"/>
      <c r="P65" s="192"/>
      <c r="Q65" s="192"/>
      <c r="R65" s="395"/>
      <c r="S65" s="399"/>
      <c r="T65" s="392"/>
      <c r="U65" s="399"/>
      <c r="V65" s="193">
        <f t="shared" si="3"/>
        <v>0</v>
      </c>
      <c r="W65" s="384">
        <f t="shared" si="4"/>
        <v>0</v>
      </c>
      <c r="X65" s="341"/>
      <c r="Y65" s="170"/>
      <c r="Z65" s="342"/>
      <c r="AA65" s="349">
        <f t="shared" si="32"/>
        <v>0</v>
      </c>
      <c r="AB65" s="350">
        <f t="shared" si="33"/>
        <v>0</v>
      </c>
      <c r="AC65" s="350">
        <f t="shared" si="34"/>
        <v>0</v>
      </c>
      <c r="AD65" s="351">
        <f t="shared" si="35"/>
        <v>0</v>
      </c>
      <c r="AE65" s="352">
        <f t="shared" si="36"/>
        <v>0</v>
      </c>
      <c r="AF65" s="352">
        <f t="shared" si="37"/>
        <v>0</v>
      </c>
      <c r="AG65" s="352">
        <f t="shared" si="38"/>
        <v>0</v>
      </c>
      <c r="AH65" s="353">
        <f t="shared" si="39"/>
        <v>0</v>
      </c>
      <c r="AI65" s="171"/>
      <c r="AJ65" s="420">
        <f t="shared" si="13"/>
        <v>0</v>
      </c>
    </row>
    <row r="66" spans="1:36" hidden="1" x14ac:dyDescent="0.2">
      <c r="A66" s="171"/>
      <c r="B66" s="183"/>
      <c r="C66" s="184"/>
      <c r="D66" s="185"/>
      <c r="E66" s="185"/>
      <c r="F66" s="186"/>
      <c r="G66" s="186"/>
      <c r="H66" s="187">
        <f t="shared" si="30"/>
        <v>0</v>
      </c>
      <c r="I66" s="188"/>
      <c r="J66" s="189">
        <f t="shared" si="31"/>
        <v>0</v>
      </c>
      <c r="K66" s="190"/>
      <c r="L66" s="191"/>
      <c r="M66" s="192"/>
      <c r="N66" s="192"/>
      <c r="O66" s="192"/>
      <c r="P66" s="192"/>
      <c r="Q66" s="192"/>
      <c r="R66" s="395"/>
      <c r="S66" s="399"/>
      <c r="T66" s="392"/>
      <c r="U66" s="399"/>
      <c r="V66" s="193">
        <f t="shared" si="3"/>
        <v>0</v>
      </c>
      <c r="W66" s="384">
        <f t="shared" si="4"/>
        <v>0</v>
      </c>
      <c r="X66" s="341"/>
      <c r="Y66" s="170"/>
      <c r="Z66" s="342"/>
      <c r="AA66" s="349">
        <f t="shared" si="32"/>
        <v>0</v>
      </c>
      <c r="AB66" s="350">
        <f t="shared" si="33"/>
        <v>0</v>
      </c>
      <c r="AC66" s="350">
        <f t="shared" si="34"/>
        <v>0</v>
      </c>
      <c r="AD66" s="351">
        <f t="shared" si="35"/>
        <v>0</v>
      </c>
      <c r="AE66" s="352">
        <f t="shared" si="36"/>
        <v>0</v>
      </c>
      <c r="AF66" s="352">
        <f t="shared" si="37"/>
        <v>0</v>
      </c>
      <c r="AG66" s="352">
        <f t="shared" si="38"/>
        <v>0</v>
      </c>
      <c r="AH66" s="353">
        <f t="shared" si="39"/>
        <v>0</v>
      </c>
      <c r="AI66" s="171"/>
      <c r="AJ66" s="420">
        <f t="shared" si="13"/>
        <v>0</v>
      </c>
    </row>
    <row r="67" spans="1:36" hidden="1" x14ac:dyDescent="0.2">
      <c r="A67" s="171"/>
      <c r="B67" s="183"/>
      <c r="C67" s="184"/>
      <c r="D67" s="185"/>
      <c r="E67" s="185"/>
      <c r="F67" s="186"/>
      <c r="G67" s="186"/>
      <c r="H67" s="187">
        <f t="shared" si="30"/>
        <v>0</v>
      </c>
      <c r="I67" s="188"/>
      <c r="J67" s="189">
        <f t="shared" si="31"/>
        <v>0</v>
      </c>
      <c r="K67" s="190"/>
      <c r="L67" s="191"/>
      <c r="M67" s="192"/>
      <c r="N67" s="192"/>
      <c r="O67" s="192"/>
      <c r="P67" s="192"/>
      <c r="Q67" s="192"/>
      <c r="R67" s="395"/>
      <c r="S67" s="399"/>
      <c r="T67" s="392"/>
      <c r="U67" s="399"/>
      <c r="V67" s="193">
        <f t="shared" si="3"/>
        <v>0</v>
      </c>
      <c r="W67" s="384">
        <f t="shared" si="4"/>
        <v>0</v>
      </c>
      <c r="X67" s="341"/>
      <c r="Y67" s="170"/>
      <c r="Z67" s="342"/>
      <c r="AA67" s="349">
        <f t="shared" si="32"/>
        <v>0</v>
      </c>
      <c r="AB67" s="350">
        <f t="shared" si="33"/>
        <v>0</v>
      </c>
      <c r="AC67" s="350">
        <f t="shared" si="34"/>
        <v>0</v>
      </c>
      <c r="AD67" s="351">
        <f t="shared" si="35"/>
        <v>0</v>
      </c>
      <c r="AE67" s="352">
        <f t="shared" si="36"/>
        <v>0</v>
      </c>
      <c r="AF67" s="352">
        <f t="shared" si="37"/>
        <v>0</v>
      </c>
      <c r="AG67" s="352">
        <f t="shared" si="38"/>
        <v>0</v>
      </c>
      <c r="AH67" s="353">
        <f t="shared" si="39"/>
        <v>0</v>
      </c>
      <c r="AI67" s="171"/>
      <c r="AJ67" s="420">
        <f t="shared" si="13"/>
        <v>0</v>
      </c>
    </row>
    <row r="68" spans="1:36" hidden="1" x14ac:dyDescent="0.2">
      <c r="A68" s="171"/>
      <c r="B68" s="183"/>
      <c r="C68" s="184"/>
      <c r="D68" s="185"/>
      <c r="E68" s="185"/>
      <c r="F68" s="186"/>
      <c r="G68" s="186"/>
      <c r="H68" s="187">
        <f t="shared" si="30"/>
        <v>0</v>
      </c>
      <c r="I68" s="188"/>
      <c r="J68" s="189">
        <f t="shared" si="31"/>
        <v>0</v>
      </c>
      <c r="K68" s="190"/>
      <c r="L68" s="191"/>
      <c r="M68" s="192"/>
      <c r="N68" s="192"/>
      <c r="O68" s="192"/>
      <c r="P68" s="192"/>
      <c r="Q68" s="192"/>
      <c r="R68" s="395"/>
      <c r="S68" s="399"/>
      <c r="T68" s="392"/>
      <c r="U68" s="399"/>
      <c r="V68" s="193">
        <f t="shared" si="3"/>
        <v>0</v>
      </c>
      <c r="W68" s="384">
        <f t="shared" si="4"/>
        <v>0</v>
      </c>
      <c r="X68" s="341"/>
      <c r="Y68" s="170"/>
      <c r="Z68" s="342"/>
      <c r="AA68" s="349">
        <f t="shared" si="32"/>
        <v>0</v>
      </c>
      <c r="AB68" s="350">
        <f t="shared" si="33"/>
        <v>0</v>
      </c>
      <c r="AC68" s="350">
        <f t="shared" si="34"/>
        <v>0</v>
      </c>
      <c r="AD68" s="351">
        <f t="shared" si="35"/>
        <v>0</v>
      </c>
      <c r="AE68" s="352">
        <f t="shared" si="36"/>
        <v>0</v>
      </c>
      <c r="AF68" s="352">
        <f t="shared" si="37"/>
        <v>0</v>
      </c>
      <c r="AG68" s="352">
        <f t="shared" si="38"/>
        <v>0</v>
      </c>
      <c r="AH68" s="353">
        <f t="shared" si="39"/>
        <v>0</v>
      </c>
      <c r="AI68" s="171"/>
      <c r="AJ68" s="420">
        <f t="shared" si="13"/>
        <v>0</v>
      </c>
    </row>
    <row r="69" spans="1:36" hidden="1" x14ac:dyDescent="0.2">
      <c r="A69" s="171"/>
      <c r="B69" s="183"/>
      <c r="C69" s="184"/>
      <c r="D69" s="185"/>
      <c r="E69" s="185"/>
      <c r="F69" s="186"/>
      <c r="G69" s="186"/>
      <c r="H69" s="187">
        <f t="shared" si="30"/>
        <v>0</v>
      </c>
      <c r="I69" s="188"/>
      <c r="J69" s="189">
        <f t="shared" si="31"/>
        <v>0</v>
      </c>
      <c r="K69" s="190"/>
      <c r="L69" s="191"/>
      <c r="M69" s="192"/>
      <c r="N69" s="192"/>
      <c r="O69" s="192"/>
      <c r="P69" s="192"/>
      <c r="Q69" s="192"/>
      <c r="R69" s="395"/>
      <c r="S69" s="399"/>
      <c r="T69" s="392"/>
      <c r="U69" s="399"/>
      <c r="V69" s="193">
        <f t="shared" si="3"/>
        <v>0</v>
      </c>
      <c r="W69" s="384">
        <f t="shared" si="4"/>
        <v>0</v>
      </c>
      <c r="X69" s="341"/>
      <c r="Y69" s="170"/>
      <c r="Z69" s="342"/>
      <c r="AA69" s="349">
        <f t="shared" si="32"/>
        <v>0</v>
      </c>
      <c r="AB69" s="350">
        <f t="shared" si="33"/>
        <v>0</v>
      </c>
      <c r="AC69" s="350">
        <f t="shared" si="34"/>
        <v>0</v>
      </c>
      <c r="AD69" s="351">
        <f t="shared" si="35"/>
        <v>0</v>
      </c>
      <c r="AE69" s="352">
        <f t="shared" si="36"/>
        <v>0</v>
      </c>
      <c r="AF69" s="352">
        <f t="shared" si="37"/>
        <v>0</v>
      </c>
      <c r="AG69" s="352">
        <f t="shared" si="38"/>
        <v>0</v>
      </c>
      <c r="AH69" s="353">
        <f t="shared" si="39"/>
        <v>0</v>
      </c>
      <c r="AI69" s="171"/>
      <c r="AJ69" s="420">
        <f t="shared" si="13"/>
        <v>0</v>
      </c>
    </row>
    <row r="70" spans="1:36" hidden="1" x14ac:dyDescent="0.2">
      <c r="A70" s="171"/>
      <c r="B70" s="183"/>
      <c r="C70" s="184"/>
      <c r="D70" s="185"/>
      <c r="E70" s="185"/>
      <c r="F70" s="186"/>
      <c r="G70" s="186"/>
      <c r="H70" s="187">
        <f t="shared" si="30"/>
        <v>0</v>
      </c>
      <c r="I70" s="188"/>
      <c r="J70" s="189">
        <f t="shared" si="31"/>
        <v>0</v>
      </c>
      <c r="K70" s="190"/>
      <c r="L70" s="191"/>
      <c r="M70" s="192"/>
      <c r="N70" s="192"/>
      <c r="O70" s="192"/>
      <c r="P70" s="192"/>
      <c r="Q70" s="192"/>
      <c r="R70" s="395"/>
      <c r="S70" s="399"/>
      <c r="T70" s="392"/>
      <c r="U70" s="399"/>
      <c r="V70" s="193">
        <f t="shared" si="3"/>
        <v>0</v>
      </c>
      <c r="W70" s="384">
        <f t="shared" si="4"/>
        <v>0</v>
      </c>
      <c r="X70" s="341"/>
      <c r="Y70" s="170"/>
      <c r="Z70" s="342"/>
      <c r="AA70" s="349">
        <f t="shared" si="32"/>
        <v>0</v>
      </c>
      <c r="AB70" s="350">
        <f t="shared" si="33"/>
        <v>0</v>
      </c>
      <c r="AC70" s="350">
        <f t="shared" si="34"/>
        <v>0</v>
      </c>
      <c r="AD70" s="351">
        <f t="shared" si="35"/>
        <v>0</v>
      </c>
      <c r="AE70" s="352">
        <f t="shared" si="36"/>
        <v>0</v>
      </c>
      <c r="AF70" s="352">
        <f t="shared" si="37"/>
        <v>0</v>
      </c>
      <c r="AG70" s="352">
        <f t="shared" si="38"/>
        <v>0</v>
      </c>
      <c r="AH70" s="353">
        <f t="shared" si="39"/>
        <v>0</v>
      </c>
      <c r="AI70" s="171"/>
      <c r="AJ70" s="420">
        <f t="shared" si="13"/>
        <v>0</v>
      </c>
    </row>
    <row r="71" spans="1:36" hidden="1" x14ac:dyDescent="0.2">
      <c r="A71" s="171"/>
      <c r="B71" s="183"/>
      <c r="C71" s="184"/>
      <c r="D71" s="185"/>
      <c r="E71" s="185"/>
      <c r="F71" s="186"/>
      <c r="G71" s="186"/>
      <c r="H71" s="187">
        <f t="shared" si="30"/>
        <v>0</v>
      </c>
      <c r="I71" s="188"/>
      <c r="J71" s="189">
        <f t="shared" si="31"/>
        <v>0</v>
      </c>
      <c r="K71" s="190"/>
      <c r="L71" s="191"/>
      <c r="M71" s="192"/>
      <c r="N71" s="192"/>
      <c r="O71" s="192"/>
      <c r="P71" s="192"/>
      <c r="Q71" s="192"/>
      <c r="R71" s="395"/>
      <c r="S71" s="399"/>
      <c r="T71" s="392"/>
      <c r="U71" s="399"/>
      <c r="V71" s="193">
        <f t="shared" si="3"/>
        <v>0</v>
      </c>
      <c r="W71" s="384">
        <f t="shared" si="4"/>
        <v>0</v>
      </c>
      <c r="X71" s="341"/>
      <c r="Y71" s="170"/>
      <c r="Z71" s="342"/>
      <c r="AA71" s="349">
        <f t="shared" si="32"/>
        <v>0</v>
      </c>
      <c r="AB71" s="350">
        <f t="shared" si="33"/>
        <v>0</v>
      </c>
      <c r="AC71" s="350">
        <f t="shared" si="34"/>
        <v>0</v>
      </c>
      <c r="AD71" s="351">
        <f t="shared" si="35"/>
        <v>0</v>
      </c>
      <c r="AE71" s="352">
        <f t="shared" si="36"/>
        <v>0</v>
      </c>
      <c r="AF71" s="352">
        <f t="shared" si="37"/>
        <v>0</v>
      </c>
      <c r="AG71" s="352">
        <f t="shared" si="38"/>
        <v>0</v>
      </c>
      <c r="AH71" s="353">
        <f t="shared" si="39"/>
        <v>0</v>
      </c>
      <c r="AI71" s="171"/>
      <c r="AJ71" s="420">
        <f t="shared" si="13"/>
        <v>0</v>
      </c>
    </row>
    <row r="72" spans="1:36" hidden="1" x14ac:dyDescent="0.2">
      <c r="A72" s="171"/>
      <c r="B72" s="183"/>
      <c r="C72" s="184"/>
      <c r="D72" s="185"/>
      <c r="E72" s="185"/>
      <c r="F72" s="186"/>
      <c r="G72" s="186"/>
      <c r="H72" s="187">
        <f t="shared" si="30"/>
        <v>0</v>
      </c>
      <c r="I72" s="188"/>
      <c r="J72" s="189">
        <f t="shared" si="31"/>
        <v>0</v>
      </c>
      <c r="K72" s="190"/>
      <c r="L72" s="191"/>
      <c r="M72" s="192"/>
      <c r="N72" s="192"/>
      <c r="O72" s="192"/>
      <c r="P72" s="192"/>
      <c r="Q72" s="192"/>
      <c r="R72" s="395"/>
      <c r="S72" s="399"/>
      <c r="T72" s="392"/>
      <c r="U72" s="399"/>
      <c r="V72" s="193">
        <f t="shared" ref="V72:V91" si="40">SUM(L72:T72)</f>
        <v>0</v>
      </c>
      <c r="W72" s="384">
        <f t="shared" ref="W72:W91" si="41">IF(AND(L72=0,M72=0,N72=0,O72=0,P72=0,Q72=0,R72=0,T72=0),0,IF(V72&lt;&gt;1,1,0))</f>
        <v>0</v>
      </c>
      <c r="X72" s="341"/>
      <c r="Y72" s="170"/>
      <c r="Z72" s="342"/>
      <c r="AA72" s="349">
        <f t="shared" si="32"/>
        <v>0</v>
      </c>
      <c r="AB72" s="350">
        <f t="shared" si="33"/>
        <v>0</v>
      </c>
      <c r="AC72" s="350">
        <f t="shared" si="34"/>
        <v>0</v>
      </c>
      <c r="AD72" s="351">
        <f t="shared" si="35"/>
        <v>0</v>
      </c>
      <c r="AE72" s="352">
        <f t="shared" si="36"/>
        <v>0</v>
      </c>
      <c r="AF72" s="352">
        <f t="shared" si="37"/>
        <v>0</v>
      </c>
      <c r="AG72" s="352">
        <f t="shared" si="38"/>
        <v>0</v>
      </c>
      <c r="AH72" s="353">
        <f t="shared" si="39"/>
        <v>0</v>
      </c>
      <c r="AI72" s="171"/>
      <c r="AJ72" s="420">
        <f t="shared" ref="AJ72:AJ91" si="42">T72*J72</f>
        <v>0</v>
      </c>
    </row>
    <row r="73" spans="1:36" hidden="1" x14ac:dyDescent="0.2">
      <c r="A73" s="171"/>
      <c r="B73" s="183"/>
      <c r="C73" s="184"/>
      <c r="D73" s="185"/>
      <c r="E73" s="185"/>
      <c r="F73" s="186"/>
      <c r="G73" s="186"/>
      <c r="H73" s="187">
        <f t="shared" si="30"/>
        <v>0</v>
      </c>
      <c r="I73" s="188"/>
      <c r="J73" s="189">
        <f t="shared" si="31"/>
        <v>0</v>
      </c>
      <c r="K73" s="190"/>
      <c r="L73" s="191"/>
      <c r="M73" s="192"/>
      <c r="N73" s="192"/>
      <c r="O73" s="192"/>
      <c r="P73" s="192"/>
      <c r="Q73" s="192"/>
      <c r="R73" s="395"/>
      <c r="S73" s="399"/>
      <c r="T73" s="392"/>
      <c r="U73" s="399"/>
      <c r="V73" s="193">
        <f t="shared" si="40"/>
        <v>0</v>
      </c>
      <c r="W73" s="384">
        <f t="shared" si="41"/>
        <v>0</v>
      </c>
      <c r="X73" s="341"/>
      <c r="Y73" s="170"/>
      <c r="Z73" s="342"/>
      <c r="AA73" s="349">
        <f t="shared" si="32"/>
        <v>0</v>
      </c>
      <c r="AB73" s="350">
        <f t="shared" si="33"/>
        <v>0</v>
      </c>
      <c r="AC73" s="350">
        <f t="shared" si="34"/>
        <v>0</v>
      </c>
      <c r="AD73" s="351">
        <f t="shared" si="35"/>
        <v>0</v>
      </c>
      <c r="AE73" s="352">
        <f t="shared" si="36"/>
        <v>0</v>
      </c>
      <c r="AF73" s="352">
        <f t="shared" si="37"/>
        <v>0</v>
      </c>
      <c r="AG73" s="352">
        <f t="shared" si="38"/>
        <v>0</v>
      </c>
      <c r="AH73" s="353">
        <f t="shared" si="39"/>
        <v>0</v>
      </c>
      <c r="AI73" s="171"/>
      <c r="AJ73" s="420">
        <f t="shared" si="42"/>
        <v>0</v>
      </c>
    </row>
    <row r="74" spans="1:36" hidden="1" x14ac:dyDescent="0.2">
      <c r="A74" s="171"/>
      <c r="B74" s="183"/>
      <c r="C74" s="184"/>
      <c r="D74" s="185"/>
      <c r="E74" s="185"/>
      <c r="F74" s="186"/>
      <c r="G74" s="186"/>
      <c r="H74" s="187">
        <f t="shared" si="30"/>
        <v>0</v>
      </c>
      <c r="I74" s="188"/>
      <c r="J74" s="189">
        <f t="shared" si="31"/>
        <v>0</v>
      </c>
      <c r="K74" s="190"/>
      <c r="L74" s="191"/>
      <c r="M74" s="192"/>
      <c r="N74" s="192"/>
      <c r="O74" s="192"/>
      <c r="P74" s="192"/>
      <c r="Q74" s="192"/>
      <c r="R74" s="395"/>
      <c r="S74" s="399"/>
      <c r="T74" s="392"/>
      <c r="U74" s="399"/>
      <c r="V74" s="193">
        <f t="shared" si="40"/>
        <v>0</v>
      </c>
      <c r="W74" s="384">
        <f t="shared" si="41"/>
        <v>0</v>
      </c>
      <c r="X74" s="341"/>
      <c r="Y74" s="170"/>
      <c r="Z74" s="342"/>
      <c r="AA74" s="349">
        <f t="shared" si="32"/>
        <v>0</v>
      </c>
      <c r="AB74" s="350">
        <f t="shared" si="33"/>
        <v>0</v>
      </c>
      <c r="AC74" s="350">
        <f t="shared" si="34"/>
        <v>0</v>
      </c>
      <c r="AD74" s="351">
        <f t="shared" si="35"/>
        <v>0</v>
      </c>
      <c r="AE74" s="352">
        <f t="shared" si="36"/>
        <v>0</v>
      </c>
      <c r="AF74" s="352">
        <f t="shared" si="37"/>
        <v>0</v>
      </c>
      <c r="AG74" s="352">
        <f t="shared" si="38"/>
        <v>0</v>
      </c>
      <c r="AH74" s="353">
        <f t="shared" si="39"/>
        <v>0</v>
      </c>
      <c r="AI74" s="171"/>
      <c r="AJ74" s="420">
        <f t="shared" si="42"/>
        <v>0</v>
      </c>
    </row>
    <row r="75" spans="1:36" hidden="1" x14ac:dyDescent="0.2">
      <c r="A75" s="171"/>
      <c r="B75" s="183"/>
      <c r="C75" s="184"/>
      <c r="D75" s="185"/>
      <c r="E75" s="185"/>
      <c r="F75" s="186"/>
      <c r="G75" s="186"/>
      <c r="H75" s="187">
        <f t="shared" si="30"/>
        <v>0</v>
      </c>
      <c r="I75" s="188"/>
      <c r="J75" s="189">
        <f t="shared" si="31"/>
        <v>0</v>
      </c>
      <c r="K75" s="190"/>
      <c r="L75" s="191"/>
      <c r="M75" s="192"/>
      <c r="N75" s="192"/>
      <c r="O75" s="192"/>
      <c r="P75" s="192"/>
      <c r="Q75" s="192"/>
      <c r="R75" s="395"/>
      <c r="S75" s="399"/>
      <c r="T75" s="392"/>
      <c r="U75" s="399"/>
      <c r="V75" s="193">
        <f t="shared" si="40"/>
        <v>0</v>
      </c>
      <c r="W75" s="384">
        <f t="shared" si="41"/>
        <v>0</v>
      </c>
      <c r="X75" s="341"/>
      <c r="Y75" s="170"/>
      <c r="Z75" s="342"/>
      <c r="AA75" s="349">
        <f t="shared" si="32"/>
        <v>0</v>
      </c>
      <c r="AB75" s="350">
        <f t="shared" si="33"/>
        <v>0</v>
      </c>
      <c r="AC75" s="350">
        <f t="shared" si="34"/>
        <v>0</v>
      </c>
      <c r="AD75" s="351">
        <f t="shared" si="35"/>
        <v>0</v>
      </c>
      <c r="AE75" s="352">
        <f t="shared" si="36"/>
        <v>0</v>
      </c>
      <c r="AF75" s="352">
        <f t="shared" si="37"/>
        <v>0</v>
      </c>
      <c r="AG75" s="352">
        <f t="shared" si="38"/>
        <v>0</v>
      </c>
      <c r="AH75" s="353">
        <f t="shared" si="39"/>
        <v>0</v>
      </c>
      <c r="AI75" s="171"/>
      <c r="AJ75" s="420">
        <f t="shared" si="42"/>
        <v>0</v>
      </c>
    </row>
    <row r="76" spans="1:36" hidden="1" x14ac:dyDescent="0.2">
      <c r="A76" s="171"/>
      <c r="B76" s="183"/>
      <c r="C76" s="184"/>
      <c r="D76" s="185"/>
      <c r="E76" s="185"/>
      <c r="F76" s="186"/>
      <c r="G76" s="186"/>
      <c r="H76" s="187">
        <f t="shared" si="30"/>
        <v>0</v>
      </c>
      <c r="I76" s="188"/>
      <c r="J76" s="189">
        <f t="shared" si="31"/>
        <v>0</v>
      </c>
      <c r="K76" s="190"/>
      <c r="L76" s="191"/>
      <c r="M76" s="192"/>
      <c r="N76" s="192"/>
      <c r="O76" s="192"/>
      <c r="P76" s="192"/>
      <c r="Q76" s="192"/>
      <c r="R76" s="395"/>
      <c r="S76" s="399"/>
      <c r="T76" s="392"/>
      <c r="U76" s="399"/>
      <c r="V76" s="193">
        <f t="shared" si="40"/>
        <v>0</v>
      </c>
      <c r="W76" s="384">
        <f t="shared" si="41"/>
        <v>0</v>
      </c>
      <c r="X76" s="341"/>
      <c r="Y76" s="170"/>
      <c r="Z76" s="342"/>
      <c r="AA76" s="349">
        <f t="shared" si="32"/>
        <v>0</v>
      </c>
      <c r="AB76" s="350">
        <f t="shared" si="33"/>
        <v>0</v>
      </c>
      <c r="AC76" s="350">
        <f t="shared" si="34"/>
        <v>0</v>
      </c>
      <c r="AD76" s="351">
        <f t="shared" si="35"/>
        <v>0</v>
      </c>
      <c r="AE76" s="352">
        <f t="shared" si="36"/>
        <v>0</v>
      </c>
      <c r="AF76" s="352">
        <f t="shared" si="37"/>
        <v>0</v>
      </c>
      <c r="AG76" s="352">
        <f t="shared" si="38"/>
        <v>0</v>
      </c>
      <c r="AH76" s="353">
        <f t="shared" si="39"/>
        <v>0</v>
      </c>
      <c r="AI76" s="171"/>
      <c r="AJ76" s="420">
        <f t="shared" si="42"/>
        <v>0</v>
      </c>
    </row>
    <row r="77" spans="1:36" hidden="1" x14ac:dyDescent="0.2">
      <c r="A77" s="171"/>
      <c r="B77" s="183"/>
      <c r="C77" s="184"/>
      <c r="D77" s="185"/>
      <c r="E77" s="185"/>
      <c r="F77" s="186"/>
      <c r="G77" s="186"/>
      <c r="H77" s="187">
        <f t="shared" si="30"/>
        <v>0</v>
      </c>
      <c r="I77" s="188"/>
      <c r="J77" s="189">
        <f t="shared" si="31"/>
        <v>0</v>
      </c>
      <c r="K77" s="190"/>
      <c r="L77" s="191"/>
      <c r="M77" s="192"/>
      <c r="N77" s="192"/>
      <c r="O77" s="192"/>
      <c r="P77" s="192"/>
      <c r="Q77" s="192"/>
      <c r="R77" s="395"/>
      <c r="S77" s="399"/>
      <c r="T77" s="392"/>
      <c r="U77" s="399"/>
      <c r="V77" s="193">
        <f t="shared" si="40"/>
        <v>0</v>
      </c>
      <c r="W77" s="384">
        <f t="shared" si="41"/>
        <v>0</v>
      </c>
      <c r="X77" s="341"/>
      <c r="Y77" s="170"/>
      <c r="Z77" s="342"/>
      <c r="AA77" s="349">
        <f t="shared" si="32"/>
        <v>0</v>
      </c>
      <c r="AB77" s="350">
        <f t="shared" si="33"/>
        <v>0</v>
      </c>
      <c r="AC77" s="350">
        <f t="shared" si="34"/>
        <v>0</v>
      </c>
      <c r="AD77" s="351">
        <f t="shared" si="35"/>
        <v>0</v>
      </c>
      <c r="AE77" s="352">
        <f t="shared" si="36"/>
        <v>0</v>
      </c>
      <c r="AF77" s="352">
        <f t="shared" si="37"/>
        <v>0</v>
      </c>
      <c r="AG77" s="352">
        <f t="shared" si="38"/>
        <v>0</v>
      </c>
      <c r="AH77" s="353">
        <f t="shared" si="39"/>
        <v>0</v>
      </c>
      <c r="AI77" s="171"/>
      <c r="AJ77" s="420">
        <f t="shared" si="42"/>
        <v>0</v>
      </c>
    </row>
    <row r="78" spans="1:36" hidden="1" x14ac:dyDescent="0.2">
      <c r="A78" s="171"/>
      <c r="B78" s="183"/>
      <c r="C78" s="184"/>
      <c r="D78" s="185"/>
      <c r="E78" s="185"/>
      <c r="F78" s="186"/>
      <c r="G78" s="186"/>
      <c r="H78" s="187">
        <f t="shared" si="30"/>
        <v>0</v>
      </c>
      <c r="I78" s="188"/>
      <c r="J78" s="189">
        <f t="shared" si="31"/>
        <v>0</v>
      </c>
      <c r="K78" s="190"/>
      <c r="L78" s="191"/>
      <c r="M78" s="192"/>
      <c r="N78" s="192"/>
      <c r="O78" s="192"/>
      <c r="P78" s="192"/>
      <c r="Q78" s="192"/>
      <c r="R78" s="395"/>
      <c r="S78" s="399"/>
      <c r="T78" s="392"/>
      <c r="U78" s="399"/>
      <c r="V78" s="193">
        <f t="shared" si="40"/>
        <v>0</v>
      </c>
      <c r="W78" s="384">
        <f t="shared" si="41"/>
        <v>0</v>
      </c>
      <c r="X78" s="341"/>
      <c r="Y78" s="170"/>
      <c r="Z78" s="342"/>
      <c r="AA78" s="349">
        <f t="shared" si="32"/>
        <v>0</v>
      </c>
      <c r="AB78" s="350">
        <f t="shared" si="33"/>
        <v>0</v>
      </c>
      <c r="AC78" s="350">
        <f t="shared" si="34"/>
        <v>0</v>
      </c>
      <c r="AD78" s="351">
        <f t="shared" si="35"/>
        <v>0</v>
      </c>
      <c r="AE78" s="352">
        <f t="shared" si="36"/>
        <v>0</v>
      </c>
      <c r="AF78" s="352">
        <f t="shared" si="37"/>
        <v>0</v>
      </c>
      <c r="AG78" s="352">
        <f t="shared" si="38"/>
        <v>0</v>
      </c>
      <c r="AH78" s="353">
        <f t="shared" si="39"/>
        <v>0</v>
      </c>
      <c r="AI78" s="171"/>
      <c r="AJ78" s="420">
        <f t="shared" si="42"/>
        <v>0</v>
      </c>
    </row>
    <row r="79" spans="1:36" hidden="1" x14ac:dyDescent="0.2">
      <c r="A79" s="171"/>
      <c r="B79" s="183"/>
      <c r="C79" s="184"/>
      <c r="D79" s="185"/>
      <c r="E79" s="185"/>
      <c r="F79" s="186"/>
      <c r="G79" s="186"/>
      <c r="H79" s="187">
        <f t="shared" si="30"/>
        <v>0</v>
      </c>
      <c r="I79" s="188"/>
      <c r="J79" s="189">
        <f t="shared" si="31"/>
        <v>0</v>
      </c>
      <c r="K79" s="190"/>
      <c r="L79" s="191"/>
      <c r="M79" s="192"/>
      <c r="N79" s="192"/>
      <c r="O79" s="192"/>
      <c r="P79" s="192"/>
      <c r="Q79" s="192"/>
      <c r="R79" s="395"/>
      <c r="S79" s="399"/>
      <c r="T79" s="392"/>
      <c r="U79" s="399"/>
      <c r="V79" s="193">
        <f t="shared" si="40"/>
        <v>0</v>
      </c>
      <c r="W79" s="384">
        <f t="shared" si="41"/>
        <v>0</v>
      </c>
      <c r="X79" s="341"/>
      <c r="Y79" s="170"/>
      <c r="Z79" s="342"/>
      <c r="AA79" s="349">
        <f t="shared" si="32"/>
        <v>0</v>
      </c>
      <c r="AB79" s="350">
        <f t="shared" si="33"/>
        <v>0</v>
      </c>
      <c r="AC79" s="350">
        <f t="shared" si="34"/>
        <v>0</v>
      </c>
      <c r="AD79" s="351">
        <f t="shared" si="35"/>
        <v>0</v>
      </c>
      <c r="AE79" s="352">
        <f t="shared" si="36"/>
        <v>0</v>
      </c>
      <c r="AF79" s="352">
        <f t="shared" si="37"/>
        <v>0</v>
      </c>
      <c r="AG79" s="352">
        <f t="shared" si="38"/>
        <v>0</v>
      </c>
      <c r="AH79" s="353">
        <f t="shared" si="39"/>
        <v>0</v>
      </c>
      <c r="AI79" s="171"/>
      <c r="AJ79" s="420">
        <f t="shared" si="42"/>
        <v>0</v>
      </c>
    </row>
    <row r="80" spans="1:36" hidden="1" x14ac:dyDescent="0.2">
      <c r="A80" s="171"/>
      <c r="B80" s="183"/>
      <c r="C80" s="184"/>
      <c r="D80" s="185"/>
      <c r="E80" s="185"/>
      <c r="F80" s="186"/>
      <c r="G80" s="186"/>
      <c r="H80" s="187">
        <f t="shared" si="30"/>
        <v>0</v>
      </c>
      <c r="I80" s="188"/>
      <c r="J80" s="189">
        <f t="shared" si="31"/>
        <v>0</v>
      </c>
      <c r="K80" s="190"/>
      <c r="L80" s="191"/>
      <c r="M80" s="192"/>
      <c r="N80" s="192"/>
      <c r="O80" s="192"/>
      <c r="P80" s="192"/>
      <c r="Q80" s="192"/>
      <c r="R80" s="395"/>
      <c r="S80" s="399"/>
      <c r="T80" s="392"/>
      <c r="U80" s="399"/>
      <c r="V80" s="193">
        <f t="shared" si="40"/>
        <v>0</v>
      </c>
      <c r="W80" s="384">
        <f t="shared" si="41"/>
        <v>0</v>
      </c>
      <c r="X80" s="341"/>
      <c r="Y80" s="170"/>
      <c r="Z80" s="342"/>
      <c r="AA80" s="349">
        <f t="shared" si="32"/>
        <v>0</v>
      </c>
      <c r="AB80" s="350">
        <f t="shared" si="33"/>
        <v>0</v>
      </c>
      <c r="AC80" s="350">
        <f t="shared" si="34"/>
        <v>0</v>
      </c>
      <c r="AD80" s="351">
        <f t="shared" si="35"/>
        <v>0</v>
      </c>
      <c r="AE80" s="352">
        <f t="shared" si="36"/>
        <v>0</v>
      </c>
      <c r="AF80" s="352">
        <f t="shared" si="37"/>
        <v>0</v>
      </c>
      <c r="AG80" s="352">
        <f t="shared" si="38"/>
        <v>0</v>
      </c>
      <c r="AH80" s="353">
        <f t="shared" si="39"/>
        <v>0</v>
      </c>
      <c r="AI80" s="171"/>
      <c r="AJ80" s="420">
        <f t="shared" si="42"/>
        <v>0</v>
      </c>
    </row>
    <row r="81" spans="1:36" hidden="1" x14ac:dyDescent="0.2">
      <c r="A81" s="171"/>
      <c r="B81" s="183"/>
      <c r="C81" s="184"/>
      <c r="D81" s="185"/>
      <c r="E81" s="185"/>
      <c r="F81" s="186"/>
      <c r="G81" s="186"/>
      <c r="H81" s="187">
        <f t="shared" si="30"/>
        <v>0</v>
      </c>
      <c r="I81" s="188"/>
      <c r="J81" s="189">
        <f t="shared" si="31"/>
        <v>0</v>
      </c>
      <c r="K81" s="190"/>
      <c r="L81" s="191"/>
      <c r="M81" s="192"/>
      <c r="N81" s="192"/>
      <c r="O81" s="192"/>
      <c r="P81" s="192"/>
      <c r="Q81" s="192"/>
      <c r="R81" s="395"/>
      <c r="S81" s="399"/>
      <c r="T81" s="392"/>
      <c r="U81" s="399"/>
      <c r="V81" s="193">
        <f t="shared" si="40"/>
        <v>0</v>
      </c>
      <c r="W81" s="384">
        <f t="shared" si="41"/>
        <v>0</v>
      </c>
      <c r="X81" s="341"/>
      <c r="Y81" s="170"/>
      <c r="Z81" s="342"/>
      <c r="AA81" s="349">
        <f t="shared" si="32"/>
        <v>0</v>
      </c>
      <c r="AB81" s="350">
        <f t="shared" si="33"/>
        <v>0</v>
      </c>
      <c r="AC81" s="350">
        <f t="shared" si="34"/>
        <v>0</v>
      </c>
      <c r="AD81" s="351">
        <f t="shared" si="35"/>
        <v>0</v>
      </c>
      <c r="AE81" s="352">
        <f t="shared" si="36"/>
        <v>0</v>
      </c>
      <c r="AF81" s="352">
        <f t="shared" si="37"/>
        <v>0</v>
      </c>
      <c r="AG81" s="352">
        <f t="shared" si="38"/>
        <v>0</v>
      </c>
      <c r="AH81" s="353">
        <f t="shared" si="39"/>
        <v>0</v>
      </c>
      <c r="AI81" s="171"/>
      <c r="AJ81" s="420">
        <f t="shared" si="42"/>
        <v>0</v>
      </c>
    </row>
    <row r="82" spans="1:36" hidden="1" x14ac:dyDescent="0.2">
      <c r="A82" s="171"/>
      <c r="B82" s="183"/>
      <c r="C82" s="184"/>
      <c r="D82" s="185"/>
      <c r="E82" s="185"/>
      <c r="F82" s="186"/>
      <c r="G82" s="186"/>
      <c r="H82" s="187">
        <f t="shared" si="30"/>
        <v>0</v>
      </c>
      <c r="I82" s="188"/>
      <c r="J82" s="189">
        <f t="shared" si="31"/>
        <v>0</v>
      </c>
      <c r="K82" s="190"/>
      <c r="L82" s="191"/>
      <c r="M82" s="192"/>
      <c r="N82" s="192"/>
      <c r="O82" s="192"/>
      <c r="P82" s="192"/>
      <c r="Q82" s="192"/>
      <c r="R82" s="395"/>
      <c r="S82" s="399"/>
      <c r="T82" s="392"/>
      <c r="U82" s="399"/>
      <c r="V82" s="193">
        <f t="shared" si="40"/>
        <v>0</v>
      </c>
      <c r="W82" s="384">
        <f t="shared" si="41"/>
        <v>0</v>
      </c>
      <c r="X82" s="341"/>
      <c r="Y82" s="170"/>
      <c r="Z82" s="342"/>
      <c r="AA82" s="349">
        <f t="shared" si="32"/>
        <v>0</v>
      </c>
      <c r="AB82" s="350">
        <f t="shared" si="33"/>
        <v>0</v>
      </c>
      <c r="AC82" s="350">
        <f t="shared" si="34"/>
        <v>0</v>
      </c>
      <c r="AD82" s="351">
        <f t="shared" si="35"/>
        <v>0</v>
      </c>
      <c r="AE82" s="352">
        <f t="shared" si="36"/>
        <v>0</v>
      </c>
      <c r="AF82" s="352">
        <f t="shared" si="37"/>
        <v>0</v>
      </c>
      <c r="AG82" s="352">
        <f t="shared" si="38"/>
        <v>0</v>
      </c>
      <c r="AH82" s="353">
        <f t="shared" si="39"/>
        <v>0</v>
      </c>
      <c r="AI82" s="171"/>
      <c r="AJ82" s="420">
        <f t="shared" si="42"/>
        <v>0</v>
      </c>
    </row>
    <row r="83" spans="1:36" hidden="1" x14ac:dyDescent="0.2">
      <c r="A83" s="171"/>
      <c r="B83" s="183"/>
      <c r="C83" s="184"/>
      <c r="D83" s="185"/>
      <c r="E83" s="185"/>
      <c r="F83" s="186"/>
      <c r="G83" s="186"/>
      <c r="H83" s="187">
        <f t="shared" si="30"/>
        <v>0</v>
      </c>
      <c r="I83" s="188"/>
      <c r="J83" s="189">
        <f t="shared" si="31"/>
        <v>0</v>
      </c>
      <c r="K83" s="190"/>
      <c r="L83" s="191"/>
      <c r="M83" s="192"/>
      <c r="N83" s="192"/>
      <c r="O83" s="192"/>
      <c r="P83" s="192"/>
      <c r="Q83" s="192"/>
      <c r="R83" s="395"/>
      <c r="S83" s="399"/>
      <c r="T83" s="392"/>
      <c r="U83" s="399"/>
      <c r="V83" s="193">
        <f t="shared" si="40"/>
        <v>0</v>
      </c>
      <c r="W83" s="384">
        <f t="shared" si="41"/>
        <v>0</v>
      </c>
      <c r="X83" s="341"/>
      <c r="Y83" s="170"/>
      <c r="Z83" s="342"/>
      <c r="AA83" s="349">
        <f t="shared" si="32"/>
        <v>0</v>
      </c>
      <c r="AB83" s="350">
        <f t="shared" si="33"/>
        <v>0</v>
      </c>
      <c r="AC83" s="350">
        <f t="shared" si="34"/>
        <v>0</v>
      </c>
      <c r="AD83" s="351">
        <f t="shared" si="35"/>
        <v>0</v>
      </c>
      <c r="AE83" s="352">
        <f t="shared" si="36"/>
        <v>0</v>
      </c>
      <c r="AF83" s="352">
        <f t="shared" si="37"/>
        <v>0</v>
      </c>
      <c r="AG83" s="352">
        <f t="shared" si="38"/>
        <v>0</v>
      </c>
      <c r="AH83" s="353">
        <f t="shared" si="39"/>
        <v>0</v>
      </c>
      <c r="AI83" s="171"/>
      <c r="AJ83" s="420">
        <f t="shared" si="42"/>
        <v>0</v>
      </c>
    </row>
    <row r="84" spans="1:36" hidden="1" x14ac:dyDescent="0.2">
      <c r="A84" s="171"/>
      <c r="B84" s="183"/>
      <c r="C84" s="184"/>
      <c r="D84" s="185"/>
      <c r="E84" s="185"/>
      <c r="F84" s="186"/>
      <c r="G84" s="186"/>
      <c r="H84" s="187">
        <f t="shared" si="30"/>
        <v>0</v>
      </c>
      <c r="I84" s="188"/>
      <c r="J84" s="189">
        <f t="shared" si="31"/>
        <v>0</v>
      </c>
      <c r="K84" s="190"/>
      <c r="L84" s="191"/>
      <c r="M84" s="192"/>
      <c r="N84" s="192"/>
      <c r="O84" s="192"/>
      <c r="P84" s="192"/>
      <c r="Q84" s="192"/>
      <c r="R84" s="395"/>
      <c r="S84" s="399"/>
      <c r="T84" s="392"/>
      <c r="U84" s="399"/>
      <c r="V84" s="193">
        <f t="shared" si="40"/>
        <v>0</v>
      </c>
      <c r="W84" s="384">
        <f t="shared" si="41"/>
        <v>0</v>
      </c>
      <c r="X84" s="341"/>
      <c r="Y84" s="170"/>
      <c r="Z84" s="342"/>
      <c r="AA84" s="349">
        <f t="shared" si="32"/>
        <v>0</v>
      </c>
      <c r="AB84" s="350">
        <f t="shared" si="33"/>
        <v>0</v>
      </c>
      <c r="AC84" s="350">
        <f t="shared" si="34"/>
        <v>0</v>
      </c>
      <c r="AD84" s="351">
        <f t="shared" si="35"/>
        <v>0</v>
      </c>
      <c r="AE84" s="352">
        <f t="shared" si="36"/>
        <v>0</v>
      </c>
      <c r="AF84" s="352">
        <f t="shared" si="37"/>
        <v>0</v>
      </c>
      <c r="AG84" s="352">
        <f t="shared" si="38"/>
        <v>0</v>
      </c>
      <c r="AH84" s="353">
        <f t="shared" si="39"/>
        <v>0</v>
      </c>
      <c r="AI84" s="171"/>
      <c r="AJ84" s="420">
        <f t="shared" si="42"/>
        <v>0</v>
      </c>
    </row>
    <row r="85" spans="1:36" hidden="1" x14ac:dyDescent="0.2">
      <c r="A85" s="171"/>
      <c r="B85" s="183"/>
      <c r="C85" s="184"/>
      <c r="D85" s="185"/>
      <c r="E85" s="185"/>
      <c r="F85" s="186"/>
      <c r="G85" s="186"/>
      <c r="H85" s="187">
        <f t="shared" si="30"/>
        <v>0</v>
      </c>
      <c r="I85" s="188"/>
      <c r="J85" s="189">
        <f t="shared" si="31"/>
        <v>0</v>
      </c>
      <c r="K85" s="190"/>
      <c r="L85" s="191"/>
      <c r="M85" s="192"/>
      <c r="N85" s="192"/>
      <c r="O85" s="192"/>
      <c r="P85" s="192"/>
      <c r="Q85" s="192"/>
      <c r="R85" s="395"/>
      <c r="S85" s="399"/>
      <c r="T85" s="392"/>
      <c r="U85" s="399"/>
      <c r="V85" s="193">
        <f t="shared" si="40"/>
        <v>0</v>
      </c>
      <c r="W85" s="384">
        <f t="shared" si="41"/>
        <v>0</v>
      </c>
      <c r="X85" s="341"/>
      <c r="Y85" s="170"/>
      <c r="Z85" s="342"/>
      <c r="AA85" s="349">
        <f t="shared" si="32"/>
        <v>0</v>
      </c>
      <c r="AB85" s="350">
        <f t="shared" si="33"/>
        <v>0</v>
      </c>
      <c r="AC85" s="350">
        <f t="shared" si="34"/>
        <v>0</v>
      </c>
      <c r="AD85" s="351">
        <f t="shared" si="35"/>
        <v>0</v>
      </c>
      <c r="AE85" s="352">
        <f t="shared" si="36"/>
        <v>0</v>
      </c>
      <c r="AF85" s="352">
        <f t="shared" si="37"/>
        <v>0</v>
      </c>
      <c r="AG85" s="352">
        <f t="shared" si="38"/>
        <v>0</v>
      </c>
      <c r="AH85" s="353">
        <f t="shared" si="39"/>
        <v>0</v>
      </c>
      <c r="AI85" s="171"/>
      <c r="AJ85" s="420">
        <f t="shared" si="42"/>
        <v>0</v>
      </c>
    </row>
    <row r="86" spans="1:36" hidden="1" x14ac:dyDescent="0.2">
      <c r="A86" s="171"/>
      <c r="B86" s="183"/>
      <c r="C86" s="184"/>
      <c r="D86" s="185"/>
      <c r="E86" s="185"/>
      <c r="F86" s="186"/>
      <c r="G86" s="186"/>
      <c r="H86" s="187">
        <f t="shared" si="30"/>
        <v>0</v>
      </c>
      <c r="I86" s="188"/>
      <c r="J86" s="189">
        <f t="shared" si="31"/>
        <v>0</v>
      </c>
      <c r="K86" s="190"/>
      <c r="L86" s="191"/>
      <c r="M86" s="192"/>
      <c r="N86" s="192"/>
      <c r="O86" s="192"/>
      <c r="P86" s="192"/>
      <c r="Q86" s="192"/>
      <c r="R86" s="395"/>
      <c r="S86" s="399"/>
      <c r="T86" s="392"/>
      <c r="U86" s="399"/>
      <c r="V86" s="193">
        <f t="shared" si="40"/>
        <v>0</v>
      </c>
      <c r="W86" s="384">
        <f t="shared" si="41"/>
        <v>0</v>
      </c>
      <c r="X86" s="341"/>
      <c r="Y86" s="170"/>
      <c r="Z86" s="342"/>
      <c r="AA86" s="349">
        <f t="shared" si="32"/>
        <v>0</v>
      </c>
      <c r="AB86" s="350">
        <f t="shared" si="33"/>
        <v>0</v>
      </c>
      <c r="AC86" s="350">
        <f t="shared" si="34"/>
        <v>0</v>
      </c>
      <c r="AD86" s="351">
        <f t="shared" si="35"/>
        <v>0</v>
      </c>
      <c r="AE86" s="352">
        <f t="shared" si="36"/>
        <v>0</v>
      </c>
      <c r="AF86" s="352">
        <f t="shared" si="37"/>
        <v>0</v>
      </c>
      <c r="AG86" s="352">
        <f t="shared" si="38"/>
        <v>0</v>
      </c>
      <c r="AH86" s="353">
        <f t="shared" si="39"/>
        <v>0</v>
      </c>
      <c r="AI86" s="171"/>
      <c r="AJ86" s="420">
        <f t="shared" si="42"/>
        <v>0</v>
      </c>
    </row>
    <row r="87" spans="1:36" hidden="1" x14ac:dyDescent="0.2">
      <c r="A87" s="171"/>
      <c r="B87" s="183"/>
      <c r="C87" s="184"/>
      <c r="D87" s="185"/>
      <c r="E87" s="185"/>
      <c r="F87" s="186"/>
      <c r="G87" s="186"/>
      <c r="H87" s="187">
        <f t="shared" si="30"/>
        <v>0</v>
      </c>
      <c r="I87" s="188"/>
      <c r="J87" s="189">
        <f t="shared" si="31"/>
        <v>0</v>
      </c>
      <c r="K87" s="190"/>
      <c r="L87" s="191"/>
      <c r="M87" s="192"/>
      <c r="N87" s="192"/>
      <c r="O87" s="192"/>
      <c r="P87" s="192"/>
      <c r="Q87" s="192"/>
      <c r="R87" s="395"/>
      <c r="S87" s="399"/>
      <c r="T87" s="392"/>
      <c r="U87" s="399"/>
      <c r="V87" s="193">
        <f t="shared" si="40"/>
        <v>0</v>
      </c>
      <c r="W87" s="384">
        <f t="shared" si="41"/>
        <v>0</v>
      </c>
      <c r="X87" s="341"/>
      <c r="Y87" s="170"/>
      <c r="Z87" s="342"/>
      <c r="AA87" s="349">
        <f t="shared" si="32"/>
        <v>0</v>
      </c>
      <c r="AB87" s="350">
        <f t="shared" si="33"/>
        <v>0</v>
      </c>
      <c r="AC87" s="350">
        <f t="shared" si="34"/>
        <v>0</v>
      </c>
      <c r="AD87" s="351">
        <f t="shared" si="35"/>
        <v>0</v>
      </c>
      <c r="AE87" s="352">
        <f t="shared" si="36"/>
        <v>0</v>
      </c>
      <c r="AF87" s="352">
        <f t="shared" si="37"/>
        <v>0</v>
      </c>
      <c r="AG87" s="352">
        <f t="shared" si="38"/>
        <v>0</v>
      </c>
      <c r="AH87" s="353">
        <f t="shared" si="39"/>
        <v>0</v>
      </c>
      <c r="AI87" s="171"/>
      <c r="AJ87" s="420">
        <f t="shared" si="42"/>
        <v>0</v>
      </c>
    </row>
    <row r="88" spans="1:36" hidden="1" x14ac:dyDescent="0.2">
      <c r="A88" s="171"/>
      <c r="B88" s="183"/>
      <c r="C88" s="184"/>
      <c r="D88" s="185"/>
      <c r="E88" s="185"/>
      <c r="F88" s="186"/>
      <c r="G88" s="186"/>
      <c r="H88" s="187">
        <f t="shared" si="30"/>
        <v>0</v>
      </c>
      <c r="I88" s="188"/>
      <c r="J88" s="189">
        <f t="shared" si="31"/>
        <v>0</v>
      </c>
      <c r="K88" s="190"/>
      <c r="L88" s="191"/>
      <c r="M88" s="192"/>
      <c r="N88" s="192"/>
      <c r="O88" s="192"/>
      <c r="P88" s="192"/>
      <c r="Q88" s="192"/>
      <c r="R88" s="395"/>
      <c r="S88" s="399"/>
      <c r="T88" s="392"/>
      <c r="U88" s="399"/>
      <c r="V88" s="193">
        <f t="shared" si="40"/>
        <v>0</v>
      </c>
      <c r="W88" s="384">
        <f t="shared" si="41"/>
        <v>0</v>
      </c>
      <c r="X88" s="341"/>
      <c r="Y88" s="170"/>
      <c r="Z88" s="342"/>
      <c r="AA88" s="349">
        <f t="shared" si="32"/>
        <v>0</v>
      </c>
      <c r="AB88" s="350">
        <f t="shared" si="33"/>
        <v>0</v>
      </c>
      <c r="AC88" s="350">
        <f t="shared" si="34"/>
        <v>0</v>
      </c>
      <c r="AD88" s="351">
        <f t="shared" si="35"/>
        <v>0</v>
      </c>
      <c r="AE88" s="352">
        <f t="shared" si="36"/>
        <v>0</v>
      </c>
      <c r="AF88" s="352">
        <f t="shared" si="37"/>
        <v>0</v>
      </c>
      <c r="AG88" s="352">
        <f t="shared" si="38"/>
        <v>0</v>
      </c>
      <c r="AH88" s="353">
        <f t="shared" si="39"/>
        <v>0</v>
      </c>
      <c r="AI88" s="171"/>
      <c r="AJ88" s="420">
        <f t="shared" si="42"/>
        <v>0</v>
      </c>
    </row>
    <row r="89" spans="1:36" hidden="1" x14ac:dyDescent="0.2">
      <c r="A89" s="171"/>
      <c r="B89" s="183"/>
      <c r="C89" s="184"/>
      <c r="D89" s="185"/>
      <c r="E89" s="185"/>
      <c r="F89" s="186"/>
      <c r="G89" s="186"/>
      <c r="H89" s="187">
        <f t="shared" si="30"/>
        <v>0</v>
      </c>
      <c r="I89" s="188"/>
      <c r="J89" s="189">
        <f t="shared" si="31"/>
        <v>0</v>
      </c>
      <c r="K89" s="190"/>
      <c r="L89" s="191"/>
      <c r="M89" s="192"/>
      <c r="N89" s="192"/>
      <c r="O89" s="192"/>
      <c r="P89" s="192"/>
      <c r="Q89" s="192"/>
      <c r="R89" s="395"/>
      <c r="S89" s="399"/>
      <c r="T89" s="392"/>
      <c r="U89" s="399"/>
      <c r="V89" s="193">
        <f t="shared" si="40"/>
        <v>0</v>
      </c>
      <c r="W89" s="384">
        <f t="shared" si="41"/>
        <v>0</v>
      </c>
      <c r="X89" s="341"/>
      <c r="Y89" s="170"/>
      <c r="Z89" s="342"/>
      <c r="AA89" s="349">
        <f t="shared" si="32"/>
        <v>0</v>
      </c>
      <c r="AB89" s="350">
        <f t="shared" si="33"/>
        <v>0</v>
      </c>
      <c r="AC89" s="350">
        <f t="shared" si="34"/>
        <v>0</v>
      </c>
      <c r="AD89" s="351">
        <f t="shared" si="35"/>
        <v>0</v>
      </c>
      <c r="AE89" s="352">
        <f t="shared" si="36"/>
        <v>0</v>
      </c>
      <c r="AF89" s="352">
        <f t="shared" si="37"/>
        <v>0</v>
      </c>
      <c r="AG89" s="352">
        <f t="shared" si="38"/>
        <v>0</v>
      </c>
      <c r="AH89" s="353">
        <f t="shared" si="39"/>
        <v>0</v>
      </c>
      <c r="AI89" s="171"/>
      <c r="AJ89" s="420">
        <f t="shared" si="42"/>
        <v>0</v>
      </c>
    </row>
    <row r="90" spans="1:36" hidden="1" x14ac:dyDescent="0.2">
      <c r="A90" s="171"/>
      <c r="B90" s="183"/>
      <c r="C90" s="184"/>
      <c r="D90" s="185"/>
      <c r="E90" s="185"/>
      <c r="F90" s="186"/>
      <c r="G90" s="186"/>
      <c r="H90" s="187">
        <f t="shared" si="30"/>
        <v>0</v>
      </c>
      <c r="I90" s="188"/>
      <c r="J90" s="189">
        <f t="shared" si="31"/>
        <v>0</v>
      </c>
      <c r="K90" s="190"/>
      <c r="L90" s="191"/>
      <c r="M90" s="192"/>
      <c r="N90" s="192"/>
      <c r="O90" s="192"/>
      <c r="P90" s="192"/>
      <c r="Q90" s="192"/>
      <c r="R90" s="395"/>
      <c r="S90" s="399"/>
      <c r="T90" s="392"/>
      <c r="U90" s="399"/>
      <c r="V90" s="193">
        <f t="shared" si="40"/>
        <v>0</v>
      </c>
      <c r="W90" s="384">
        <f t="shared" si="41"/>
        <v>0</v>
      </c>
      <c r="X90" s="341"/>
      <c r="Y90" s="170"/>
      <c r="Z90" s="342"/>
      <c r="AA90" s="349">
        <f t="shared" si="32"/>
        <v>0</v>
      </c>
      <c r="AB90" s="350">
        <f t="shared" si="33"/>
        <v>0</v>
      </c>
      <c r="AC90" s="350">
        <f t="shared" si="34"/>
        <v>0</v>
      </c>
      <c r="AD90" s="351">
        <f t="shared" si="35"/>
        <v>0</v>
      </c>
      <c r="AE90" s="352">
        <f t="shared" si="36"/>
        <v>0</v>
      </c>
      <c r="AF90" s="352">
        <f t="shared" si="37"/>
        <v>0</v>
      </c>
      <c r="AG90" s="352">
        <f t="shared" si="38"/>
        <v>0</v>
      </c>
      <c r="AH90" s="353">
        <f t="shared" si="39"/>
        <v>0</v>
      </c>
      <c r="AI90" s="171"/>
      <c r="AJ90" s="420">
        <f t="shared" si="42"/>
        <v>0</v>
      </c>
    </row>
    <row r="91" spans="1:36" hidden="1" x14ac:dyDescent="0.2">
      <c r="A91" s="171"/>
      <c r="B91" s="194"/>
      <c r="C91" s="195"/>
      <c r="D91" s="196"/>
      <c r="E91" s="196"/>
      <c r="F91" s="197"/>
      <c r="G91" s="197"/>
      <c r="H91" s="198">
        <f t="shared" si="1"/>
        <v>0</v>
      </c>
      <c r="I91" s="199"/>
      <c r="J91" s="200">
        <f t="shared" si="2"/>
        <v>0</v>
      </c>
      <c r="K91" s="201"/>
      <c r="L91" s="202"/>
      <c r="M91" s="203"/>
      <c r="N91" s="203"/>
      <c r="O91" s="203"/>
      <c r="P91" s="203"/>
      <c r="Q91" s="203"/>
      <c r="R91" s="396"/>
      <c r="S91" s="400"/>
      <c r="T91" s="393"/>
      <c r="U91" s="400"/>
      <c r="V91" s="204">
        <f t="shared" si="40"/>
        <v>0</v>
      </c>
      <c r="W91" s="384">
        <f t="shared" si="41"/>
        <v>0</v>
      </c>
      <c r="X91" s="341"/>
      <c r="Y91" s="348"/>
      <c r="Z91" s="342"/>
      <c r="AA91" s="354">
        <f t="shared" si="5"/>
        <v>0</v>
      </c>
      <c r="AB91" s="355">
        <f t="shared" si="6"/>
        <v>0</v>
      </c>
      <c r="AC91" s="355">
        <f t="shared" si="7"/>
        <v>0</v>
      </c>
      <c r="AD91" s="356">
        <f t="shared" si="8"/>
        <v>0</v>
      </c>
      <c r="AE91" s="357">
        <f t="shared" si="9"/>
        <v>0</v>
      </c>
      <c r="AF91" s="357">
        <f t="shared" si="10"/>
        <v>0</v>
      </c>
      <c r="AG91" s="357">
        <f t="shared" si="11"/>
        <v>0</v>
      </c>
      <c r="AH91" s="358">
        <f t="shared" si="12"/>
        <v>0</v>
      </c>
      <c r="AI91" s="171"/>
      <c r="AJ91" s="421">
        <f t="shared" si="42"/>
        <v>0</v>
      </c>
    </row>
    <row r="92" spans="1:36" ht="12" x14ac:dyDescent="0.25">
      <c r="A92" s="171"/>
      <c r="B92" s="205" t="s">
        <v>0</v>
      </c>
      <c r="C92" s="206">
        <f>SUM(C7:C91)</f>
        <v>0</v>
      </c>
      <c r="D92" s="207"/>
      <c r="E92" s="390"/>
      <c r="F92" s="207"/>
      <c r="G92" s="207"/>
      <c r="H92" s="207"/>
      <c r="I92" s="208"/>
      <c r="J92" s="209">
        <f>SUM(J7:J91)</f>
        <v>0</v>
      </c>
      <c r="K92" s="210"/>
      <c r="L92" s="211"/>
      <c r="M92" s="211"/>
      <c r="N92" s="211"/>
      <c r="O92" s="211"/>
      <c r="P92" s="211"/>
      <c r="Q92" s="211"/>
      <c r="R92" s="211"/>
      <c r="S92" s="211"/>
      <c r="T92" s="211"/>
      <c r="U92" s="211"/>
      <c r="V92" s="211"/>
      <c r="W92" s="170"/>
      <c r="X92" s="338"/>
      <c r="Y92" s="170"/>
      <c r="Z92" s="359" t="s">
        <v>3</v>
      </c>
      <c r="AA92" s="360">
        <f>SUM(AA7:AA91)</f>
        <v>0</v>
      </c>
      <c r="AB92" s="361">
        <f t="shared" ref="AB92:AH92" si="43">SUM(AB7:AB91)</f>
        <v>0</v>
      </c>
      <c r="AC92" s="361">
        <f t="shared" si="43"/>
        <v>0</v>
      </c>
      <c r="AD92" s="361">
        <f t="shared" si="43"/>
        <v>0</v>
      </c>
      <c r="AE92" s="361">
        <f t="shared" si="43"/>
        <v>0</v>
      </c>
      <c r="AF92" s="361">
        <f t="shared" si="43"/>
        <v>0</v>
      </c>
      <c r="AG92" s="361">
        <f t="shared" si="43"/>
        <v>0</v>
      </c>
      <c r="AH92" s="362">
        <f t="shared" si="43"/>
        <v>0</v>
      </c>
      <c r="AI92" s="171"/>
      <c r="AJ92" s="362">
        <f t="shared" ref="AJ92" si="44">SUM(AJ7:AJ91)</f>
        <v>0</v>
      </c>
    </row>
    <row r="93" spans="1:36" ht="12" x14ac:dyDescent="0.2">
      <c r="B93" s="363"/>
      <c r="C93" s="364"/>
      <c r="D93" s="364"/>
      <c r="E93" s="364"/>
      <c r="F93" s="364"/>
      <c r="G93" s="364"/>
      <c r="H93" s="364"/>
      <c r="I93" s="365"/>
      <c r="J93" s="365"/>
      <c r="K93" s="365"/>
      <c r="L93" s="366"/>
      <c r="M93" s="366"/>
      <c r="N93" s="366"/>
      <c r="O93" s="366"/>
      <c r="P93" s="366"/>
      <c r="Q93" s="366"/>
      <c r="R93" s="366"/>
      <c r="S93" s="366"/>
      <c r="T93" s="366"/>
      <c r="U93" s="366"/>
      <c r="V93" s="366"/>
      <c r="W93" s="170"/>
      <c r="X93" s="338"/>
      <c r="Y93" s="170"/>
      <c r="Z93" s="367"/>
      <c r="AA93" s="249"/>
      <c r="AB93" s="249"/>
      <c r="AC93" s="249"/>
      <c r="AD93" s="249"/>
      <c r="AE93" s="249"/>
      <c r="AF93" s="249"/>
      <c r="AG93" s="249"/>
      <c r="AH93" s="368"/>
      <c r="AI93" s="171"/>
      <c r="AJ93" s="249"/>
    </row>
    <row r="94" spans="1:36" ht="12" x14ac:dyDescent="0.2">
      <c r="B94" s="494" t="s">
        <v>195</v>
      </c>
      <c r="C94" s="495"/>
      <c r="D94" s="495"/>
      <c r="E94" s="495"/>
      <c r="F94" s="495"/>
      <c r="G94" s="495"/>
      <c r="H94" s="495"/>
      <c r="I94" s="495"/>
      <c r="J94" s="495"/>
      <c r="K94" s="496"/>
      <c r="L94" s="366"/>
      <c r="M94" s="366"/>
      <c r="N94" s="366"/>
      <c r="O94" s="366"/>
      <c r="P94" s="366"/>
      <c r="Q94" s="366"/>
      <c r="R94" s="366"/>
      <c r="S94" s="366"/>
      <c r="T94" s="366"/>
      <c r="U94" s="366"/>
      <c r="V94" s="366"/>
      <c r="W94" s="170"/>
      <c r="X94" s="338"/>
      <c r="Y94" s="170"/>
      <c r="Z94" s="387" t="s">
        <v>183</v>
      </c>
      <c r="AA94" s="343">
        <f>SUMIF($K$7:$K$91,'Répartition du personnel'!$B$158,AA$7:AA$91)</f>
        <v>0</v>
      </c>
      <c r="AB94" s="344">
        <f>SUMIF($K$7:$K$91,'Répartition du personnel'!$B$158,AB$7:AB$91)</f>
        <v>0</v>
      </c>
      <c r="AC94" s="344">
        <f>SUMIF($K$7:$K$91,'Répartition du personnel'!$B$158,AC$7:AC$91)</f>
        <v>0</v>
      </c>
      <c r="AD94" s="345">
        <f>SUMIF($K$7:$K$91,'Répartition du personnel'!$B$158,AD$7:AD$91)</f>
        <v>0</v>
      </c>
      <c r="AE94" s="346">
        <f>SUMIF($K$7:$K$91,'Répartition du personnel'!$B$158,AE$7:AE$91)</f>
        <v>0</v>
      </c>
      <c r="AF94" s="346">
        <f>SUMIF($K$7:$K$91,'Répartition du personnel'!$B$158,AF$7:AF$91)</f>
        <v>0</v>
      </c>
      <c r="AG94" s="346">
        <f>SUMIF($K$7:$K$91,'Répartition du personnel'!$B$158,AG$7:AG$91)</f>
        <v>0</v>
      </c>
      <c r="AH94" s="347">
        <f t="shared" ref="AH94" si="45">SUM(AA94:AG94)</f>
        <v>0</v>
      </c>
      <c r="AI94" s="171"/>
      <c r="AJ94" s="419">
        <f>SUMIF($K$7:$K$91,'Répartition du personnel'!$B$158,AJ$7:AJ$91)</f>
        <v>0</v>
      </c>
    </row>
    <row r="95" spans="1:36" ht="12" x14ac:dyDescent="0.2">
      <c r="B95" s="497"/>
      <c r="C95" s="498"/>
      <c r="D95" s="498"/>
      <c r="E95" s="498"/>
      <c r="F95" s="498"/>
      <c r="G95" s="498"/>
      <c r="H95" s="498"/>
      <c r="I95" s="498"/>
      <c r="J95" s="498"/>
      <c r="K95" s="499"/>
      <c r="L95" s="366"/>
      <c r="M95" s="369"/>
      <c r="N95" s="369"/>
      <c r="O95" s="366"/>
      <c r="P95" s="366"/>
      <c r="Q95" s="366"/>
      <c r="R95" s="366"/>
      <c r="S95" s="366"/>
      <c r="T95" s="366"/>
      <c r="U95" s="366"/>
      <c r="V95" s="366"/>
      <c r="W95" s="170"/>
      <c r="X95" s="338"/>
      <c r="Y95" s="170"/>
      <c r="Z95" s="388" t="s">
        <v>192</v>
      </c>
      <c r="AA95" s="349">
        <f>SUMIF($K$7:$K$91,'Répartition du personnel'!$B$159,AA$7:AA$91)</f>
        <v>0</v>
      </c>
      <c r="AB95" s="350">
        <f>SUMIF($K$7:$K$91,'Répartition du personnel'!$B$159,AB$7:AB$91)</f>
        <v>0</v>
      </c>
      <c r="AC95" s="350">
        <f>SUMIF($K$7:$K$91,'Répartition du personnel'!$B$159,AC$7:AC$91)</f>
        <v>0</v>
      </c>
      <c r="AD95" s="351">
        <f>SUMIF($K$7:$K$91,'Répartition du personnel'!$B$159,AD$7:AD$91)</f>
        <v>0</v>
      </c>
      <c r="AE95" s="352">
        <f>SUMIF($K$7:$K$91,'Répartition du personnel'!$B$159,AE$7:AE$91)</f>
        <v>0</v>
      </c>
      <c r="AF95" s="352">
        <f>SUMIF($K$7:$K$91,'Répartition du personnel'!$B$159,AF$7:AF$91)</f>
        <v>0</v>
      </c>
      <c r="AG95" s="352">
        <f>SUMIF($K$7:$K$91,'Répartition du personnel'!$B$159,AG$7:AG$91)</f>
        <v>0</v>
      </c>
      <c r="AH95" s="353">
        <f>SUM(AA95:AG95)</f>
        <v>0</v>
      </c>
      <c r="AI95" s="171"/>
      <c r="AJ95" s="420">
        <f>SUMIF($K$7:$K$91,'Répartition du personnel'!$B$159,AJ$7:AJ$91)</f>
        <v>0</v>
      </c>
    </row>
    <row r="96" spans="1:36" ht="12" x14ac:dyDescent="0.2">
      <c r="B96" s="497"/>
      <c r="C96" s="498"/>
      <c r="D96" s="498"/>
      <c r="E96" s="498"/>
      <c r="F96" s="498"/>
      <c r="G96" s="498"/>
      <c r="H96" s="498"/>
      <c r="I96" s="498"/>
      <c r="J96" s="498"/>
      <c r="K96" s="499"/>
      <c r="L96" s="366"/>
      <c r="M96" s="366"/>
      <c r="N96" s="366"/>
      <c r="O96" s="366"/>
      <c r="P96" s="366"/>
      <c r="Q96" s="366"/>
      <c r="R96" s="366"/>
      <c r="S96" s="366"/>
      <c r="T96" s="366"/>
      <c r="U96" s="366"/>
      <c r="V96" s="366"/>
      <c r="W96" s="170"/>
      <c r="X96" s="338"/>
      <c r="Y96" s="170"/>
      <c r="Z96" s="388" t="s">
        <v>182</v>
      </c>
      <c r="AA96" s="349">
        <f>SUMIF($K$7:$K$91,'Répartition du personnel'!$B$160,AA$7:AA$91)</f>
        <v>0</v>
      </c>
      <c r="AB96" s="350">
        <f>SUMIF($K$7:$K$91,'Répartition du personnel'!$B$160,AB$7:AB$91)</f>
        <v>0</v>
      </c>
      <c r="AC96" s="350">
        <f>SUMIF($K$7:$K$91,'Répartition du personnel'!$B$160,AC$7:AC$91)</f>
        <v>0</v>
      </c>
      <c r="AD96" s="351">
        <f>SUMIF($K$7:$K$91,'Répartition du personnel'!$B$160,AD$7:AD$91)</f>
        <v>0</v>
      </c>
      <c r="AE96" s="352">
        <f>SUMIF($K$7:$K$91,'Répartition du personnel'!$B$160,AE$7:AE$91)</f>
        <v>0</v>
      </c>
      <c r="AF96" s="352">
        <f>SUMIF($K$7:$K$91,'Répartition du personnel'!$B$160,AF$7:AF$91)</f>
        <v>0</v>
      </c>
      <c r="AG96" s="352">
        <f>SUMIF($K$7:$K$91,'Répartition du personnel'!$B$160,AG$7:AG$91)</f>
        <v>0</v>
      </c>
      <c r="AH96" s="353">
        <f>SUM(AA96:AG96)</f>
        <v>0</v>
      </c>
      <c r="AI96" s="171"/>
      <c r="AJ96" s="420">
        <f>SUMIF($K$7:$K$91,'Répartition du personnel'!$B$160,AJ$7:AJ$91)</f>
        <v>0</v>
      </c>
    </row>
    <row r="97" spans="2:36" ht="12" x14ac:dyDescent="0.25">
      <c r="B97" s="497"/>
      <c r="C97" s="498"/>
      <c r="D97" s="498"/>
      <c r="E97" s="498"/>
      <c r="F97" s="498"/>
      <c r="G97" s="498"/>
      <c r="H97" s="498"/>
      <c r="I97" s="498"/>
      <c r="J97" s="498"/>
      <c r="K97" s="499"/>
      <c r="L97" s="370"/>
      <c r="M97" s="370"/>
      <c r="N97" s="370"/>
      <c r="O97" s="370"/>
      <c r="P97" s="370"/>
      <c r="Q97" s="370"/>
      <c r="R97" s="370"/>
      <c r="S97" s="370"/>
      <c r="T97" s="370"/>
      <c r="U97" s="370"/>
      <c r="V97" s="370"/>
      <c r="W97" s="170"/>
      <c r="X97" s="338"/>
      <c r="Y97" s="170"/>
      <c r="Z97" s="388" t="s">
        <v>184</v>
      </c>
      <c r="AA97" s="349">
        <f>SUMIF($K$7:$K$91,'Répartition du personnel'!$B$161,AA$7:AA$91)</f>
        <v>0</v>
      </c>
      <c r="AB97" s="350">
        <f>SUMIF($K$7:$K$91,'Répartition du personnel'!$B$161,AB$7:AB$91)</f>
        <v>0</v>
      </c>
      <c r="AC97" s="350">
        <f>SUMIF($K$7:$K$91,'Répartition du personnel'!$B$161,AC$7:AC$91)</f>
        <v>0</v>
      </c>
      <c r="AD97" s="351">
        <f>SUMIF($K$7:$K$91,'Répartition du personnel'!$B$161,AD$7:AD$91)</f>
        <v>0</v>
      </c>
      <c r="AE97" s="352">
        <f>SUMIF($K$7:$K$91,'Répartition du personnel'!$B$161,AE$7:AE$91)</f>
        <v>0</v>
      </c>
      <c r="AF97" s="352">
        <f>SUMIF($K$7:$K$91,'Répartition du personnel'!$B$161,AF$7:AF$91)</f>
        <v>0</v>
      </c>
      <c r="AG97" s="352">
        <f>SUMIF($K$7:$K$91,'Répartition du personnel'!$B$161,AG$7:AG$91)</f>
        <v>0</v>
      </c>
      <c r="AH97" s="353">
        <f>SUM(AA97:AG97)</f>
        <v>0</v>
      </c>
      <c r="AI97" s="171"/>
      <c r="AJ97" s="420">
        <f>SUMIF($K$7:$K$91,'Répartition du personnel'!$B$161,AJ$7:AJ$91)</f>
        <v>0</v>
      </c>
    </row>
    <row r="98" spans="2:36" ht="12" x14ac:dyDescent="0.25">
      <c r="B98" s="500"/>
      <c r="C98" s="501"/>
      <c r="D98" s="501"/>
      <c r="E98" s="501"/>
      <c r="F98" s="501"/>
      <c r="G98" s="501"/>
      <c r="H98" s="501"/>
      <c r="I98" s="501"/>
      <c r="J98" s="501"/>
      <c r="K98" s="502"/>
      <c r="L98" s="370"/>
      <c r="M98" s="370"/>
      <c r="N98" s="370"/>
      <c r="O98" s="370"/>
      <c r="P98" s="370"/>
      <c r="Q98" s="370"/>
      <c r="R98" s="370"/>
      <c r="S98" s="370"/>
      <c r="T98" s="370"/>
      <c r="U98" s="370"/>
      <c r="V98" s="370"/>
      <c r="W98" s="170"/>
      <c r="X98" s="338"/>
      <c r="Y98" s="170"/>
      <c r="Z98" s="388" t="s">
        <v>188</v>
      </c>
      <c r="AA98" s="349">
        <f>SUMIF($K$7:$K$91,'Répartition du personnel'!$B$162,AA$7:AA$91)</f>
        <v>0</v>
      </c>
      <c r="AB98" s="350">
        <f>SUMIF($K$7:$K$91,'Répartition du personnel'!$B$162,AB$7:AB$91)</f>
        <v>0</v>
      </c>
      <c r="AC98" s="350">
        <f>SUMIF($K$7:$K$91,'Répartition du personnel'!$B$162,AC$7:AC$91)</f>
        <v>0</v>
      </c>
      <c r="AD98" s="351">
        <f>SUMIF($K$7:$K$91,'Répartition du personnel'!$B$162,AD$7:AD$91)</f>
        <v>0</v>
      </c>
      <c r="AE98" s="352">
        <f>SUMIF($K$7:$K$91,'Répartition du personnel'!$B$162,AE$7:AE$91)</f>
        <v>0</v>
      </c>
      <c r="AF98" s="352">
        <f>SUMIF($K$7:$K$91,'Répartition du personnel'!$B$162,AF$7:AF$91)</f>
        <v>0</v>
      </c>
      <c r="AG98" s="352">
        <f>SUMIF($K$7:$K$91,'Répartition du personnel'!$B$162,AG$7:AG$91)</f>
        <v>0</v>
      </c>
      <c r="AH98" s="353">
        <f>SUM(AA98:AG98)</f>
        <v>0</v>
      </c>
      <c r="AI98" s="171"/>
      <c r="AJ98" s="420">
        <f>SUMIF($K$7:$K$91,'Répartition du personnel'!$B$162,AJ$7:AJ$91)</f>
        <v>0</v>
      </c>
    </row>
    <row r="99" spans="2:36" ht="12" x14ac:dyDescent="0.25">
      <c r="B99" s="246"/>
      <c r="C99" s="363"/>
      <c r="D99" s="363"/>
      <c r="E99" s="363"/>
      <c r="F99" s="363"/>
      <c r="G99" s="363"/>
      <c r="H99" s="363"/>
      <c r="I99" s="363"/>
      <c r="J99" s="363"/>
      <c r="K99" s="363"/>
      <c r="L99" s="363"/>
      <c r="M99" s="363"/>
      <c r="N99" s="363"/>
      <c r="O99" s="363"/>
      <c r="P99" s="363"/>
      <c r="Q99" s="363"/>
      <c r="R99" s="363"/>
      <c r="S99" s="363"/>
      <c r="T99" s="363"/>
      <c r="U99" s="363"/>
      <c r="V99" s="363"/>
      <c r="W99" s="171"/>
      <c r="X99" s="171"/>
      <c r="Y99" s="171"/>
      <c r="Z99" s="371" t="s">
        <v>4</v>
      </c>
      <c r="AA99" s="360">
        <f t="shared" ref="AA99:AG99" si="46">SUM(AA94:AA98)</f>
        <v>0</v>
      </c>
      <c r="AB99" s="361">
        <f t="shared" si="46"/>
        <v>0</v>
      </c>
      <c r="AC99" s="361">
        <f t="shared" si="46"/>
        <v>0</v>
      </c>
      <c r="AD99" s="361">
        <f t="shared" si="46"/>
        <v>0</v>
      </c>
      <c r="AE99" s="361">
        <f t="shared" si="46"/>
        <v>0</v>
      </c>
      <c r="AF99" s="361">
        <f t="shared" si="46"/>
        <v>0</v>
      </c>
      <c r="AG99" s="361">
        <f t="shared" si="46"/>
        <v>0</v>
      </c>
      <c r="AH99" s="362">
        <f>SUM(AA99:AG99)</f>
        <v>0</v>
      </c>
      <c r="AI99" s="171"/>
      <c r="AJ99" s="362">
        <f t="shared" ref="AJ99" si="47">SUM(AJ94:AJ98)</f>
        <v>0</v>
      </c>
    </row>
    <row r="100" spans="2:36" x14ac:dyDescent="0.2">
      <c r="B100" s="246"/>
      <c r="C100" s="363"/>
      <c r="D100" s="363"/>
      <c r="E100" s="363"/>
      <c r="F100" s="363"/>
      <c r="G100" s="363"/>
      <c r="H100" s="363"/>
      <c r="I100" s="363"/>
      <c r="J100" s="363"/>
      <c r="K100" s="363"/>
      <c r="L100" s="363"/>
      <c r="M100" s="363"/>
      <c r="N100" s="363"/>
      <c r="O100" s="363"/>
      <c r="P100" s="363"/>
      <c r="Q100" s="363"/>
      <c r="R100" s="363"/>
      <c r="S100" s="363"/>
      <c r="T100" s="363"/>
      <c r="U100" s="363"/>
      <c r="V100" s="363"/>
      <c r="W100" s="246"/>
      <c r="X100" s="246"/>
      <c r="Y100" s="246"/>
      <c r="Z100" s="372"/>
      <c r="AA100" s="373"/>
      <c r="AB100" s="373"/>
      <c r="AC100" s="373"/>
      <c r="AD100" s="373"/>
      <c r="AE100" s="373"/>
      <c r="AF100" s="373"/>
      <c r="AG100" s="373"/>
      <c r="AH100" s="374"/>
      <c r="AJ100" s="373"/>
    </row>
    <row r="101" spans="2:36" x14ac:dyDescent="0.2">
      <c r="B101" s="246"/>
      <c r="C101" s="363"/>
      <c r="D101" s="363"/>
      <c r="E101" s="363"/>
      <c r="F101" s="363"/>
      <c r="G101" s="363"/>
      <c r="H101" s="363"/>
      <c r="I101" s="363"/>
      <c r="J101" s="363"/>
      <c r="K101" s="363"/>
      <c r="L101" s="363"/>
      <c r="M101" s="363"/>
      <c r="N101" s="363"/>
      <c r="O101" s="363"/>
      <c r="P101" s="363"/>
      <c r="Q101" s="363"/>
      <c r="R101" s="363"/>
      <c r="S101" s="363"/>
      <c r="T101" s="363"/>
      <c r="U101" s="363"/>
      <c r="V101" s="363"/>
      <c r="W101" s="246"/>
      <c r="X101" s="246"/>
      <c r="Y101" s="246"/>
      <c r="Z101" s="372"/>
      <c r="AA101" s="373"/>
      <c r="AB101" s="373"/>
      <c r="AC101" s="373"/>
      <c r="AD101" s="373"/>
      <c r="AE101" s="373"/>
      <c r="AF101" s="373"/>
      <c r="AG101" s="373"/>
      <c r="AH101" s="374"/>
      <c r="AJ101" s="373"/>
    </row>
    <row r="102" spans="2:36" x14ac:dyDescent="0.2">
      <c r="B102" s="246"/>
      <c r="C102" s="363"/>
      <c r="D102" s="363"/>
      <c r="E102" s="363"/>
      <c r="F102" s="363"/>
      <c r="G102" s="363"/>
      <c r="H102" s="363"/>
      <c r="I102" s="363"/>
      <c r="J102" s="363"/>
      <c r="K102" s="363"/>
      <c r="L102" s="363"/>
      <c r="M102" s="363"/>
      <c r="N102" s="363"/>
      <c r="O102" s="363"/>
      <c r="P102" s="363"/>
      <c r="Q102" s="363"/>
      <c r="R102" s="363"/>
      <c r="S102" s="363"/>
      <c r="T102" s="363"/>
      <c r="U102" s="363"/>
      <c r="V102" s="363"/>
      <c r="W102" s="246"/>
      <c r="X102" s="246"/>
      <c r="Y102" s="246"/>
      <c r="Z102" s="372"/>
      <c r="AA102" s="373"/>
      <c r="AB102" s="373"/>
      <c r="AC102" s="373"/>
      <c r="AD102" s="373"/>
      <c r="AE102" s="373"/>
      <c r="AF102" s="373"/>
      <c r="AG102" s="373"/>
      <c r="AH102" s="374"/>
      <c r="AJ102" s="373"/>
    </row>
    <row r="103" spans="2:36" x14ac:dyDescent="0.2">
      <c r="B103" s="246"/>
      <c r="C103" s="363"/>
      <c r="D103" s="363"/>
      <c r="E103" s="363"/>
      <c r="F103" s="363"/>
      <c r="G103" s="363"/>
      <c r="H103" s="363"/>
      <c r="I103" s="363"/>
      <c r="J103" s="363"/>
      <c r="K103" s="363"/>
      <c r="L103" s="363"/>
      <c r="M103" s="363"/>
      <c r="N103" s="363"/>
      <c r="O103" s="363"/>
      <c r="P103" s="363"/>
      <c r="Q103" s="363"/>
      <c r="R103" s="363"/>
      <c r="S103" s="363"/>
      <c r="T103" s="363"/>
      <c r="U103" s="363"/>
      <c r="V103" s="363"/>
      <c r="W103" s="246"/>
      <c r="X103" s="246"/>
      <c r="Y103" s="246"/>
      <c r="Z103" s="372"/>
      <c r="AA103" s="373"/>
      <c r="AB103" s="373"/>
      <c r="AC103" s="373"/>
      <c r="AD103" s="373"/>
      <c r="AE103" s="373"/>
      <c r="AF103" s="373"/>
      <c r="AG103" s="373"/>
      <c r="AH103" s="374"/>
      <c r="AJ103" s="373"/>
    </row>
    <row r="104" spans="2:36" x14ac:dyDescent="0.2">
      <c r="B104" s="246"/>
      <c r="C104" s="363"/>
      <c r="D104" s="363"/>
      <c r="E104" s="363"/>
      <c r="F104" s="363"/>
      <c r="G104" s="363"/>
      <c r="H104" s="363"/>
      <c r="I104" s="363"/>
      <c r="J104" s="363"/>
      <c r="K104" s="363"/>
      <c r="L104" s="363"/>
      <c r="M104" s="363"/>
      <c r="N104" s="363"/>
      <c r="O104" s="363"/>
      <c r="P104" s="363"/>
      <c r="Q104" s="363"/>
      <c r="R104" s="363"/>
      <c r="S104" s="363"/>
      <c r="T104" s="363"/>
      <c r="U104" s="363"/>
      <c r="V104" s="363"/>
      <c r="W104" s="246"/>
      <c r="X104" s="246"/>
      <c r="Y104" s="246"/>
      <c r="Z104" s="372"/>
      <c r="AA104" s="373"/>
      <c r="AB104" s="373"/>
      <c r="AC104" s="373"/>
      <c r="AD104" s="373"/>
      <c r="AE104" s="373"/>
      <c r="AF104" s="373"/>
      <c r="AG104" s="373"/>
      <c r="AH104" s="374"/>
      <c r="AJ104" s="373"/>
    </row>
    <row r="105" spans="2:36" x14ac:dyDescent="0.2">
      <c r="B105" s="246"/>
      <c r="C105" s="363"/>
      <c r="D105" s="363"/>
      <c r="E105" s="363"/>
      <c r="F105" s="363"/>
      <c r="G105" s="363"/>
      <c r="H105" s="363"/>
      <c r="I105" s="363"/>
      <c r="J105" s="363"/>
      <c r="K105" s="363"/>
      <c r="L105" s="363"/>
      <c r="M105" s="363"/>
      <c r="N105" s="363"/>
      <c r="O105" s="363"/>
      <c r="P105" s="363"/>
      <c r="Q105" s="363"/>
      <c r="R105" s="363"/>
      <c r="S105" s="363"/>
      <c r="T105" s="363"/>
      <c r="U105" s="363"/>
      <c r="V105" s="363"/>
      <c r="W105" s="246"/>
      <c r="X105" s="246"/>
      <c r="Y105" s="246"/>
      <c r="Z105" s="372"/>
      <c r="AA105" s="373"/>
      <c r="AB105" s="373"/>
      <c r="AC105" s="373"/>
      <c r="AD105" s="373"/>
      <c r="AE105" s="373"/>
      <c r="AF105" s="373"/>
      <c r="AG105" s="373"/>
      <c r="AH105" s="374"/>
      <c r="AJ105" s="373"/>
    </row>
    <row r="106" spans="2:36" x14ac:dyDescent="0.2">
      <c r="B106" s="246"/>
      <c r="C106" s="363"/>
      <c r="D106" s="363"/>
      <c r="E106" s="363"/>
      <c r="F106" s="363"/>
      <c r="G106" s="363"/>
      <c r="H106" s="363"/>
      <c r="I106" s="363"/>
      <c r="J106" s="363"/>
      <c r="K106" s="363"/>
      <c r="L106" s="363"/>
      <c r="M106" s="363"/>
      <c r="N106" s="363"/>
      <c r="O106" s="363"/>
      <c r="P106" s="363"/>
      <c r="Q106" s="363"/>
      <c r="R106" s="363"/>
      <c r="S106" s="363"/>
      <c r="T106" s="363"/>
      <c r="U106" s="363"/>
      <c r="V106" s="363"/>
      <c r="W106" s="246"/>
      <c r="X106" s="246"/>
      <c r="Y106" s="246"/>
      <c r="Z106" s="372"/>
      <c r="AA106" s="373"/>
      <c r="AB106" s="373"/>
      <c r="AC106" s="373"/>
      <c r="AD106" s="373"/>
      <c r="AE106" s="373"/>
      <c r="AF106" s="373"/>
      <c r="AG106" s="373"/>
      <c r="AH106" s="374"/>
      <c r="AJ106" s="373"/>
    </row>
    <row r="107" spans="2:36" x14ac:dyDescent="0.2">
      <c r="B107" s="246"/>
      <c r="C107" s="363"/>
      <c r="D107" s="363"/>
      <c r="E107" s="363"/>
      <c r="F107" s="363"/>
      <c r="G107" s="363"/>
      <c r="H107" s="363"/>
      <c r="I107" s="363"/>
      <c r="J107" s="363"/>
      <c r="K107" s="363"/>
      <c r="L107" s="363"/>
      <c r="M107" s="363"/>
      <c r="N107" s="363"/>
      <c r="O107" s="363"/>
      <c r="P107" s="363"/>
      <c r="Q107" s="363"/>
      <c r="R107" s="363"/>
      <c r="S107" s="363"/>
      <c r="T107" s="363"/>
      <c r="U107" s="363"/>
      <c r="V107" s="363"/>
      <c r="W107" s="246"/>
      <c r="X107" s="246"/>
      <c r="Y107" s="246"/>
      <c r="Z107" s="372"/>
      <c r="AA107" s="373"/>
      <c r="AB107" s="373"/>
      <c r="AC107" s="373"/>
      <c r="AD107" s="373"/>
      <c r="AE107" s="373"/>
      <c r="AF107" s="373"/>
      <c r="AG107" s="373"/>
      <c r="AH107" s="374"/>
      <c r="AJ107" s="373"/>
    </row>
    <row r="108" spans="2:36" x14ac:dyDescent="0.2">
      <c r="B108" s="246"/>
      <c r="C108" s="363"/>
      <c r="D108" s="363"/>
      <c r="E108" s="363"/>
      <c r="F108" s="363"/>
      <c r="G108" s="363"/>
      <c r="H108" s="363"/>
      <c r="I108" s="363"/>
      <c r="J108" s="363"/>
      <c r="K108" s="363"/>
      <c r="L108" s="363"/>
      <c r="M108" s="363"/>
      <c r="N108" s="363"/>
      <c r="O108" s="363"/>
      <c r="P108" s="363"/>
      <c r="Q108" s="363"/>
      <c r="R108" s="363"/>
      <c r="S108" s="363"/>
      <c r="T108" s="363"/>
      <c r="U108" s="363"/>
      <c r="V108" s="363"/>
      <c r="W108" s="246"/>
      <c r="X108" s="246"/>
      <c r="Y108" s="246"/>
      <c r="Z108" s="372"/>
      <c r="AA108" s="373"/>
      <c r="AB108" s="373"/>
      <c r="AC108" s="373"/>
      <c r="AD108" s="373"/>
      <c r="AE108" s="373"/>
      <c r="AF108" s="373"/>
      <c r="AG108" s="373"/>
      <c r="AH108" s="374"/>
      <c r="AJ108" s="373"/>
    </row>
    <row r="109" spans="2:36" x14ac:dyDescent="0.2">
      <c r="B109" s="246"/>
      <c r="C109" s="363"/>
      <c r="D109" s="363"/>
      <c r="E109" s="363"/>
      <c r="F109" s="363"/>
      <c r="G109" s="363"/>
      <c r="H109" s="363"/>
      <c r="I109" s="363"/>
      <c r="J109" s="363"/>
      <c r="K109" s="363"/>
      <c r="L109" s="363"/>
      <c r="M109" s="363"/>
      <c r="N109" s="363"/>
      <c r="O109" s="363"/>
      <c r="P109" s="363"/>
      <c r="Q109" s="363"/>
      <c r="R109" s="363"/>
      <c r="S109" s="363"/>
      <c r="T109" s="363"/>
      <c r="U109" s="363"/>
      <c r="V109" s="363"/>
      <c r="W109" s="246"/>
      <c r="X109" s="246"/>
      <c r="Y109" s="246"/>
      <c r="Z109" s="372"/>
      <c r="AA109" s="373"/>
      <c r="AB109" s="373"/>
      <c r="AC109" s="373"/>
      <c r="AD109" s="373"/>
      <c r="AE109" s="373"/>
      <c r="AF109" s="373"/>
      <c r="AG109" s="373"/>
      <c r="AH109" s="374"/>
      <c r="AJ109" s="373"/>
    </row>
    <row r="110" spans="2:36" x14ac:dyDescent="0.2">
      <c r="B110" s="246"/>
      <c r="C110" s="363"/>
      <c r="D110" s="363"/>
      <c r="E110" s="363"/>
      <c r="F110" s="363"/>
      <c r="G110" s="363"/>
      <c r="H110" s="363"/>
      <c r="I110" s="363"/>
      <c r="J110" s="363"/>
      <c r="K110" s="363"/>
      <c r="L110" s="363"/>
      <c r="M110" s="363"/>
      <c r="N110" s="363"/>
      <c r="O110" s="363"/>
      <c r="P110" s="363"/>
      <c r="Q110" s="363"/>
      <c r="R110" s="363"/>
      <c r="S110" s="363"/>
      <c r="T110" s="363"/>
      <c r="U110" s="363"/>
      <c r="V110" s="363"/>
      <c r="W110" s="246"/>
      <c r="X110" s="246"/>
      <c r="Y110" s="246"/>
      <c r="Z110" s="372"/>
      <c r="AA110" s="373"/>
      <c r="AB110" s="373"/>
      <c r="AC110" s="373"/>
      <c r="AD110" s="373"/>
      <c r="AE110" s="373"/>
      <c r="AF110" s="373"/>
      <c r="AG110" s="373"/>
      <c r="AH110" s="374"/>
      <c r="AJ110" s="373"/>
    </row>
    <row r="111" spans="2:36" x14ac:dyDescent="0.2">
      <c r="B111" s="246"/>
      <c r="C111" s="363"/>
      <c r="D111" s="363"/>
      <c r="E111" s="363"/>
      <c r="F111" s="363"/>
      <c r="G111" s="363"/>
      <c r="H111" s="363"/>
      <c r="I111" s="363"/>
      <c r="J111" s="363"/>
      <c r="K111" s="363"/>
      <c r="L111" s="363"/>
      <c r="M111" s="363"/>
      <c r="N111" s="363"/>
      <c r="O111" s="363"/>
      <c r="P111" s="363"/>
      <c r="Q111" s="363"/>
      <c r="R111" s="363"/>
      <c r="S111" s="363"/>
      <c r="T111" s="363"/>
      <c r="U111" s="363"/>
      <c r="V111" s="363"/>
      <c r="W111" s="246"/>
      <c r="X111" s="246"/>
      <c r="Y111" s="246"/>
      <c r="Z111" s="372"/>
      <c r="AA111" s="373"/>
      <c r="AB111" s="373"/>
      <c r="AC111" s="373"/>
      <c r="AD111" s="373"/>
      <c r="AE111" s="373"/>
      <c r="AF111" s="373"/>
      <c r="AG111" s="373"/>
      <c r="AH111" s="374"/>
      <c r="AJ111" s="373"/>
    </row>
    <row r="112" spans="2:36" x14ac:dyDescent="0.2">
      <c r="B112" s="246"/>
      <c r="C112" s="363"/>
      <c r="D112" s="363"/>
      <c r="E112" s="363"/>
      <c r="F112" s="363"/>
      <c r="G112" s="363"/>
      <c r="H112" s="363"/>
      <c r="I112" s="363"/>
      <c r="J112" s="363"/>
      <c r="K112" s="363"/>
      <c r="L112" s="363"/>
      <c r="M112" s="363"/>
      <c r="N112" s="363"/>
      <c r="O112" s="363"/>
      <c r="P112" s="363"/>
      <c r="Q112" s="363"/>
      <c r="R112" s="363"/>
      <c r="S112" s="363"/>
      <c r="T112" s="363"/>
      <c r="U112" s="363"/>
      <c r="V112" s="363"/>
      <c r="W112" s="246"/>
      <c r="X112" s="246"/>
      <c r="Y112" s="246"/>
      <c r="Z112" s="372"/>
      <c r="AA112" s="373"/>
      <c r="AB112" s="373"/>
      <c r="AC112" s="373"/>
      <c r="AD112" s="373"/>
      <c r="AE112" s="373"/>
      <c r="AF112" s="373"/>
      <c r="AG112" s="373"/>
      <c r="AH112" s="374"/>
      <c r="AJ112" s="373"/>
    </row>
    <row r="113" spans="2:36" x14ac:dyDescent="0.2">
      <c r="B113" s="246"/>
      <c r="C113" s="363"/>
      <c r="D113" s="363"/>
      <c r="E113" s="363"/>
      <c r="F113" s="363"/>
      <c r="G113" s="363"/>
      <c r="H113" s="363"/>
      <c r="I113" s="363"/>
      <c r="J113" s="363"/>
      <c r="K113" s="363"/>
      <c r="L113" s="363"/>
      <c r="M113" s="363"/>
      <c r="N113" s="363"/>
      <c r="O113" s="363"/>
      <c r="P113" s="363"/>
      <c r="Q113" s="363"/>
      <c r="R113" s="363"/>
      <c r="S113" s="363"/>
      <c r="T113" s="363"/>
      <c r="U113" s="363"/>
      <c r="V113" s="363"/>
      <c r="W113" s="246"/>
      <c r="X113" s="246"/>
      <c r="Y113" s="246"/>
      <c r="Z113" s="372"/>
      <c r="AA113" s="373"/>
      <c r="AB113" s="373"/>
      <c r="AC113" s="373"/>
      <c r="AD113" s="373"/>
      <c r="AE113" s="373"/>
      <c r="AF113" s="373"/>
      <c r="AG113" s="373"/>
      <c r="AH113" s="374"/>
      <c r="AJ113" s="373"/>
    </row>
    <row r="114" spans="2:36" x14ac:dyDescent="0.2">
      <c r="B114" s="246"/>
      <c r="C114" s="363"/>
      <c r="D114" s="363"/>
      <c r="E114" s="363"/>
      <c r="F114" s="363"/>
      <c r="G114" s="363"/>
      <c r="H114" s="363"/>
      <c r="I114" s="363"/>
      <c r="J114" s="363"/>
      <c r="K114" s="363"/>
      <c r="L114" s="363"/>
      <c r="M114" s="363"/>
      <c r="N114" s="363"/>
      <c r="O114" s="363"/>
      <c r="P114" s="363"/>
      <c r="Q114" s="363"/>
      <c r="R114" s="363"/>
      <c r="S114" s="363"/>
      <c r="T114" s="363"/>
      <c r="U114" s="363"/>
      <c r="V114" s="363"/>
      <c r="W114" s="246"/>
      <c r="X114" s="246"/>
      <c r="Y114" s="246"/>
      <c r="Z114" s="372"/>
      <c r="AA114" s="373"/>
      <c r="AB114" s="373"/>
      <c r="AC114" s="373"/>
      <c r="AD114" s="373"/>
      <c r="AE114" s="373"/>
      <c r="AF114" s="373"/>
      <c r="AG114" s="373"/>
      <c r="AH114" s="374"/>
      <c r="AJ114" s="373"/>
    </row>
    <row r="115" spans="2:36" x14ac:dyDescent="0.2">
      <c r="B115" s="246"/>
      <c r="C115" s="363"/>
      <c r="D115" s="363"/>
      <c r="E115" s="363"/>
      <c r="F115" s="363"/>
      <c r="G115" s="363"/>
      <c r="H115" s="363"/>
      <c r="I115" s="363"/>
      <c r="J115" s="363"/>
      <c r="K115" s="363"/>
      <c r="L115" s="363"/>
      <c r="M115" s="363"/>
      <c r="N115" s="363"/>
      <c r="O115" s="363"/>
      <c r="P115" s="363"/>
      <c r="Q115" s="363"/>
      <c r="R115" s="363"/>
      <c r="S115" s="363"/>
      <c r="T115" s="363"/>
      <c r="U115" s="363"/>
      <c r="V115" s="363"/>
      <c r="W115" s="246"/>
      <c r="X115" s="246"/>
      <c r="Y115" s="246"/>
      <c r="Z115" s="372"/>
      <c r="AA115" s="373"/>
      <c r="AB115" s="373"/>
      <c r="AC115" s="373"/>
      <c r="AD115" s="373"/>
      <c r="AE115" s="373"/>
      <c r="AF115" s="373"/>
      <c r="AG115" s="373"/>
      <c r="AH115" s="374"/>
      <c r="AJ115" s="373"/>
    </row>
    <row r="116" spans="2:36" x14ac:dyDescent="0.2">
      <c r="B116" s="246"/>
      <c r="C116" s="363"/>
      <c r="D116" s="363"/>
      <c r="E116" s="363"/>
      <c r="F116" s="363"/>
      <c r="G116" s="363"/>
      <c r="H116" s="363"/>
      <c r="I116" s="363"/>
      <c r="J116" s="363"/>
      <c r="K116" s="363"/>
      <c r="L116" s="363"/>
      <c r="M116" s="363"/>
      <c r="N116" s="363"/>
      <c r="O116" s="363"/>
      <c r="P116" s="363"/>
      <c r="Q116" s="363"/>
      <c r="R116" s="363"/>
      <c r="S116" s="363"/>
      <c r="T116" s="363"/>
      <c r="U116" s="363"/>
      <c r="V116" s="363"/>
      <c r="W116" s="246"/>
      <c r="X116" s="246"/>
      <c r="Y116" s="246"/>
      <c r="Z116" s="372"/>
      <c r="AA116" s="373"/>
      <c r="AB116" s="373"/>
      <c r="AC116" s="373"/>
      <c r="AD116" s="373"/>
      <c r="AE116" s="373"/>
      <c r="AF116" s="373"/>
      <c r="AG116" s="373"/>
      <c r="AH116" s="374"/>
      <c r="AJ116" s="373"/>
    </row>
    <row r="117" spans="2:36" x14ac:dyDescent="0.2">
      <c r="B117" s="246"/>
      <c r="C117" s="363"/>
      <c r="D117" s="363"/>
      <c r="E117" s="363"/>
      <c r="F117" s="363"/>
      <c r="G117" s="363"/>
      <c r="H117" s="363"/>
      <c r="I117" s="363"/>
      <c r="J117" s="363"/>
      <c r="K117" s="363"/>
      <c r="L117" s="363"/>
      <c r="M117" s="363"/>
      <c r="N117" s="363"/>
      <c r="O117" s="363"/>
      <c r="P117" s="363"/>
      <c r="Q117" s="363"/>
      <c r="R117" s="363"/>
      <c r="S117" s="363"/>
      <c r="T117" s="363"/>
      <c r="U117" s="363"/>
      <c r="V117" s="363"/>
      <c r="W117" s="246"/>
      <c r="X117" s="246"/>
      <c r="Y117" s="246"/>
      <c r="Z117" s="372"/>
      <c r="AA117" s="373"/>
      <c r="AB117" s="373"/>
      <c r="AC117" s="373"/>
      <c r="AD117" s="373"/>
      <c r="AE117" s="373"/>
      <c r="AF117" s="373"/>
      <c r="AG117" s="373"/>
      <c r="AH117" s="374"/>
      <c r="AJ117" s="373"/>
    </row>
    <row r="118" spans="2:36" x14ac:dyDescent="0.2">
      <c r="B118" s="246"/>
      <c r="C118" s="363"/>
      <c r="D118" s="363"/>
      <c r="E118" s="363"/>
      <c r="F118" s="363"/>
      <c r="G118" s="363"/>
      <c r="H118" s="363"/>
      <c r="I118" s="363"/>
      <c r="J118" s="363"/>
      <c r="K118" s="363"/>
      <c r="L118" s="363"/>
      <c r="M118" s="363"/>
      <c r="N118" s="363"/>
      <c r="O118" s="363"/>
      <c r="P118" s="363"/>
      <c r="Q118" s="363"/>
      <c r="R118" s="363"/>
      <c r="S118" s="363"/>
      <c r="T118" s="363"/>
      <c r="U118" s="363"/>
      <c r="V118" s="363"/>
      <c r="W118" s="246"/>
      <c r="X118" s="246"/>
      <c r="Y118" s="246"/>
      <c r="Z118" s="372"/>
      <c r="AA118" s="373"/>
      <c r="AB118" s="373"/>
      <c r="AC118" s="373"/>
      <c r="AD118" s="373"/>
      <c r="AE118" s="373"/>
      <c r="AF118" s="373"/>
      <c r="AG118" s="373"/>
      <c r="AH118" s="374"/>
      <c r="AJ118" s="373"/>
    </row>
    <row r="119" spans="2:36" x14ac:dyDescent="0.2">
      <c r="B119" s="246"/>
      <c r="C119" s="363"/>
      <c r="D119" s="363"/>
      <c r="E119" s="363"/>
      <c r="F119" s="363"/>
      <c r="G119" s="363"/>
      <c r="H119" s="363"/>
      <c r="I119" s="363"/>
      <c r="J119" s="363"/>
      <c r="K119" s="363"/>
      <c r="L119" s="363"/>
      <c r="M119" s="363"/>
      <c r="N119" s="363"/>
      <c r="O119" s="363"/>
      <c r="P119" s="363"/>
      <c r="Q119" s="363"/>
      <c r="R119" s="363"/>
      <c r="S119" s="363"/>
      <c r="T119" s="363"/>
      <c r="U119" s="363"/>
      <c r="V119" s="363"/>
      <c r="W119" s="246"/>
      <c r="X119" s="246"/>
      <c r="Y119" s="246"/>
      <c r="Z119" s="372"/>
      <c r="AA119" s="373"/>
      <c r="AB119" s="373"/>
      <c r="AC119" s="373"/>
      <c r="AD119" s="373"/>
      <c r="AE119" s="373"/>
      <c r="AF119" s="373"/>
      <c r="AG119" s="373"/>
      <c r="AH119" s="374"/>
      <c r="AJ119" s="373"/>
    </row>
    <row r="120" spans="2:36" x14ac:dyDescent="0.2">
      <c r="B120" s="246"/>
      <c r="C120" s="363"/>
      <c r="D120" s="363"/>
      <c r="E120" s="363"/>
      <c r="F120" s="363"/>
      <c r="G120" s="363"/>
      <c r="H120" s="363"/>
      <c r="I120" s="363"/>
      <c r="J120" s="363"/>
      <c r="K120" s="363"/>
      <c r="L120" s="363"/>
      <c r="M120" s="363"/>
      <c r="N120" s="363"/>
      <c r="O120" s="363"/>
      <c r="P120" s="363"/>
      <c r="Q120" s="363"/>
      <c r="R120" s="363"/>
      <c r="S120" s="363"/>
      <c r="T120" s="363"/>
      <c r="U120" s="363"/>
      <c r="V120" s="363"/>
      <c r="W120" s="246"/>
      <c r="X120" s="246"/>
      <c r="Y120" s="246"/>
      <c r="Z120" s="372"/>
      <c r="AA120" s="373"/>
      <c r="AB120" s="373"/>
      <c r="AC120" s="373"/>
      <c r="AD120" s="373"/>
      <c r="AE120" s="373"/>
      <c r="AF120" s="373"/>
      <c r="AG120" s="373"/>
      <c r="AH120" s="374"/>
      <c r="AJ120" s="373"/>
    </row>
    <row r="121" spans="2:36" x14ac:dyDescent="0.2">
      <c r="B121" s="246"/>
      <c r="C121" s="363"/>
      <c r="D121" s="363"/>
      <c r="E121" s="363"/>
      <c r="F121" s="363"/>
      <c r="G121" s="363"/>
      <c r="H121" s="363"/>
      <c r="I121" s="363"/>
      <c r="J121" s="363"/>
      <c r="K121" s="363"/>
      <c r="L121" s="363"/>
      <c r="M121" s="363"/>
      <c r="N121" s="363"/>
      <c r="O121" s="363"/>
      <c r="P121" s="363"/>
      <c r="Q121" s="363"/>
      <c r="R121" s="363"/>
      <c r="S121" s="363"/>
      <c r="T121" s="363"/>
      <c r="U121" s="363"/>
      <c r="V121" s="363"/>
      <c r="W121" s="246"/>
      <c r="X121" s="246"/>
      <c r="Y121" s="246"/>
      <c r="Z121" s="372"/>
      <c r="AA121" s="373"/>
      <c r="AB121" s="373"/>
      <c r="AC121" s="373"/>
      <c r="AD121" s="373"/>
      <c r="AE121" s="373"/>
      <c r="AF121" s="373"/>
      <c r="AG121" s="373"/>
      <c r="AH121" s="374"/>
      <c r="AJ121" s="373"/>
    </row>
    <row r="122" spans="2:36" x14ac:dyDescent="0.2">
      <c r="B122" s="246"/>
      <c r="C122" s="363"/>
      <c r="D122" s="363"/>
      <c r="E122" s="363"/>
      <c r="F122" s="363"/>
      <c r="G122" s="363"/>
      <c r="H122" s="363"/>
      <c r="I122" s="363"/>
      <c r="J122" s="363"/>
      <c r="K122" s="363"/>
      <c r="L122" s="363"/>
      <c r="M122" s="363"/>
      <c r="N122" s="363"/>
      <c r="O122" s="363"/>
      <c r="P122" s="363"/>
      <c r="Q122" s="363"/>
      <c r="R122" s="363"/>
      <c r="S122" s="363"/>
      <c r="T122" s="363"/>
      <c r="U122" s="363"/>
      <c r="V122" s="363"/>
      <c r="W122" s="246"/>
      <c r="X122" s="246"/>
      <c r="Y122" s="246"/>
      <c r="Z122" s="372"/>
      <c r="AA122" s="373"/>
      <c r="AB122" s="373"/>
      <c r="AC122" s="373"/>
      <c r="AD122" s="373"/>
      <c r="AE122" s="373"/>
      <c r="AF122" s="373"/>
      <c r="AG122" s="373"/>
      <c r="AH122" s="374"/>
      <c r="AJ122" s="373"/>
    </row>
    <row r="123" spans="2:36" x14ac:dyDescent="0.2">
      <c r="B123" s="246"/>
      <c r="C123" s="363"/>
      <c r="D123" s="363"/>
      <c r="E123" s="363"/>
      <c r="F123" s="363"/>
      <c r="G123" s="363"/>
      <c r="H123" s="363"/>
      <c r="I123" s="363"/>
      <c r="J123" s="363"/>
      <c r="K123" s="363"/>
      <c r="L123" s="363"/>
      <c r="M123" s="363"/>
      <c r="N123" s="363"/>
      <c r="O123" s="363"/>
      <c r="P123" s="363"/>
      <c r="Q123" s="363"/>
      <c r="R123" s="363"/>
      <c r="S123" s="363"/>
      <c r="T123" s="363"/>
      <c r="U123" s="363"/>
      <c r="V123" s="363"/>
      <c r="W123" s="246"/>
      <c r="X123" s="246"/>
      <c r="Y123" s="246"/>
      <c r="Z123" s="372"/>
      <c r="AA123" s="373"/>
      <c r="AB123" s="373"/>
      <c r="AC123" s="373"/>
      <c r="AD123" s="373"/>
      <c r="AE123" s="373"/>
      <c r="AF123" s="373"/>
      <c r="AG123" s="373"/>
      <c r="AH123" s="374"/>
      <c r="AJ123" s="373"/>
    </row>
    <row r="124" spans="2:36" x14ac:dyDescent="0.2">
      <c r="B124" s="246"/>
      <c r="C124" s="363"/>
      <c r="D124" s="363"/>
      <c r="E124" s="363"/>
      <c r="F124" s="363"/>
      <c r="G124" s="363"/>
      <c r="H124" s="363"/>
      <c r="I124" s="363"/>
      <c r="J124" s="363"/>
      <c r="K124" s="363"/>
      <c r="L124" s="363"/>
      <c r="M124" s="363"/>
      <c r="N124" s="363"/>
      <c r="O124" s="363"/>
      <c r="P124" s="363"/>
      <c r="Q124" s="363"/>
      <c r="R124" s="363"/>
      <c r="S124" s="363"/>
      <c r="T124" s="363"/>
      <c r="U124" s="363"/>
      <c r="V124" s="363"/>
      <c r="W124" s="246"/>
      <c r="X124" s="246"/>
      <c r="Y124" s="246"/>
      <c r="Z124" s="372"/>
      <c r="AA124" s="373"/>
      <c r="AB124" s="373"/>
      <c r="AC124" s="373"/>
      <c r="AD124" s="373"/>
      <c r="AE124" s="373"/>
      <c r="AF124" s="373"/>
      <c r="AG124" s="373"/>
      <c r="AH124" s="374"/>
      <c r="AJ124" s="373"/>
    </row>
    <row r="125" spans="2:36" x14ac:dyDescent="0.2">
      <c r="B125" s="246"/>
      <c r="C125" s="363"/>
      <c r="D125" s="363"/>
      <c r="E125" s="363"/>
      <c r="F125" s="363"/>
      <c r="G125" s="363"/>
      <c r="H125" s="363"/>
      <c r="I125" s="363"/>
      <c r="J125" s="363"/>
      <c r="K125" s="363"/>
      <c r="L125" s="363"/>
      <c r="M125" s="363"/>
      <c r="N125" s="363"/>
      <c r="O125" s="363"/>
      <c r="P125" s="363"/>
      <c r="Q125" s="363"/>
      <c r="R125" s="363"/>
      <c r="S125" s="363"/>
      <c r="T125" s="363"/>
      <c r="U125" s="363"/>
      <c r="V125" s="363"/>
      <c r="W125" s="246"/>
      <c r="X125" s="246"/>
      <c r="Y125" s="246"/>
      <c r="Z125" s="372"/>
      <c r="AA125" s="373"/>
      <c r="AB125" s="373"/>
      <c r="AC125" s="373"/>
      <c r="AD125" s="373"/>
      <c r="AE125" s="373"/>
      <c r="AF125" s="373"/>
      <c r="AG125" s="373"/>
      <c r="AH125" s="374"/>
      <c r="AJ125" s="373"/>
    </row>
    <row r="126" spans="2:36" x14ac:dyDescent="0.2">
      <c r="B126" s="246"/>
      <c r="C126" s="363"/>
      <c r="D126" s="363"/>
      <c r="E126" s="363"/>
      <c r="F126" s="363"/>
      <c r="G126" s="363"/>
      <c r="H126" s="363"/>
      <c r="I126" s="363"/>
      <c r="J126" s="363"/>
      <c r="K126" s="363"/>
      <c r="L126" s="363"/>
      <c r="M126" s="363"/>
      <c r="N126" s="363"/>
      <c r="O126" s="363"/>
      <c r="P126" s="363"/>
      <c r="Q126" s="363"/>
      <c r="R126" s="363"/>
      <c r="S126" s="363"/>
      <c r="T126" s="363"/>
      <c r="U126" s="363"/>
      <c r="V126" s="363"/>
      <c r="W126" s="246"/>
      <c r="X126" s="246"/>
      <c r="Y126" s="246"/>
      <c r="Z126" s="372"/>
      <c r="AA126" s="373"/>
      <c r="AB126" s="373"/>
      <c r="AC126" s="373"/>
      <c r="AD126" s="373"/>
      <c r="AE126" s="373"/>
      <c r="AF126" s="373"/>
      <c r="AG126" s="373"/>
      <c r="AH126" s="374"/>
      <c r="AJ126" s="373"/>
    </row>
    <row r="127" spans="2:36" x14ac:dyDescent="0.2">
      <c r="B127" s="246"/>
      <c r="C127" s="363"/>
      <c r="D127" s="363"/>
      <c r="E127" s="363"/>
      <c r="F127" s="363"/>
      <c r="G127" s="363"/>
      <c r="H127" s="363"/>
      <c r="I127" s="363"/>
      <c r="J127" s="363"/>
      <c r="K127" s="363"/>
      <c r="L127" s="363"/>
      <c r="M127" s="363"/>
      <c r="N127" s="363"/>
      <c r="O127" s="363"/>
      <c r="P127" s="363"/>
      <c r="Q127" s="363"/>
      <c r="R127" s="363"/>
      <c r="S127" s="363"/>
      <c r="T127" s="363"/>
      <c r="U127" s="363"/>
      <c r="V127" s="363"/>
      <c r="W127" s="246"/>
      <c r="X127" s="246"/>
      <c r="Y127" s="246"/>
      <c r="Z127" s="372"/>
      <c r="AA127" s="373"/>
      <c r="AB127" s="373"/>
      <c r="AC127" s="373"/>
      <c r="AD127" s="373"/>
      <c r="AE127" s="373"/>
      <c r="AF127" s="373"/>
      <c r="AG127" s="373"/>
      <c r="AH127" s="374"/>
      <c r="AJ127" s="373"/>
    </row>
    <row r="128" spans="2:36" x14ac:dyDescent="0.2">
      <c r="B128" s="246"/>
      <c r="C128" s="363"/>
      <c r="D128" s="363"/>
      <c r="E128" s="363"/>
      <c r="F128" s="363"/>
      <c r="G128" s="363"/>
      <c r="H128" s="363"/>
      <c r="I128" s="363"/>
      <c r="J128" s="363"/>
      <c r="K128" s="363"/>
      <c r="L128" s="363"/>
      <c r="M128" s="363"/>
      <c r="N128" s="363"/>
      <c r="O128" s="363"/>
      <c r="P128" s="363"/>
      <c r="Q128" s="363"/>
      <c r="R128" s="363"/>
      <c r="S128" s="363"/>
      <c r="T128" s="363"/>
      <c r="U128" s="363"/>
      <c r="V128" s="363"/>
      <c r="W128" s="246"/>
      <c r="X128" s="246"/>
      <c r="Y128" s="246"/>
      <c r="Z128" s="372"/>
      <c r="AA128" s="373"/>
      <c r="AB128" s="373"/>
      <c r="AC128" s="373"/>
      <c r="AD128" s="373"/>
      <c r="AE128" s="373"/>
      <c r="AF128" s="373"/>
      <c r="AG128" s="373"/>
      <c r="AH128" s="374"/>
      <c r="AJ128" s="373"/>
    </row>
    <row r="129" spans="2:36" x14ac:dyDescent="0.2">
      <c r="B129" s="246"/>
      <c r="C129" s="363"/>
      <c r="D129" s="363"/>
      <c r="E129" s="363"/>
      <c r="F129" s="363"/>
      <c r="G129" s="363"/>
      <c r="H129" s="363"/>
      <c r="I129" s="363"/>
      <c r="J129" s="363"/>
      <c r="K129" s="363"/>
      <c r="L129" s="363"/>
      <c r="M129" s="363"/>
      <c r="N129" s="363"/>
      <c r="O129" s="363"/>
      <c r="P129" s="363"/>
      <c r="Q129" s="363"/>
      <c r="R129" s="363"/>
      <c r="S129" s="363"/>
      <c r="T129" s="363"/>
      <c r="U129" s="363"/>
      <c r="V129" s="363"/>
      <c r="W129" s="246"/>
      <c r="X129" s="246"/>
      <c r="Y129" s="246"/>
      <c r="Z129" s="372"/>
      <c r="AA129" s="373"/>
      <c r="AB129" s="373"/>
      <c r="AC129" s="373"/>
      <c r="AD129" s="373"/>
      <c r="AE129" s="373"/>
      <c r="AF129" s="373"/>
      <c r="AG129" s="373"/>
      <c r="AH129" s="374"/>
      <c r="AJ129" s="373"/>
    </row>
    <row r="130" spans="2:36" x14ac:dyDescent="0.2">
      <c r="B130" s="246"/>
      <c r="C130" s="363"/>
      <c r="D130" s="363"/>
      <c r="E130" s="363"/>
      <c r="F130" s="363"/>
      <c r="G130" s="363"/>
      <c r="H130" s="363"/>
      <c r="I130" s="363"/>
      <c r="J130" s="363"/>
      <c r="K130" s="363"/>
      <c r="L130" s="363"/>
      <c r="M130" s="363"/>
      <c r="N130" s="363"/>
      <c r="O130" s="363"/>
      <c r="P130" s="363"/>
      <c r="Q130" s="363"/>
      <c r="R130" s="363"/>
      <c r="S130" s="363"/>
      <c r="T130" s="363"/>
      <c r="U130" s="363"/>
      <c r="V130" s="363"/>
      <c r="W130" s="246"/>
      <c r="X130" s="246"/>
      <c r="Y130" s="246"/>
      <c r="Z130" s="372"/>
      <c r="AA130" s="373"/>
      <c r="AB130" s="373"/>
      <c r="AC130" s="373"/>
      <c r="AD130" s="373"/>
      <c r="AE130" s="373"/>
      <c r="AF130" s="373"/>
      <c r="AG130" s="373"/>
      <c r="AH130" s="374"/>
      <c r="AJ130" s="373"/>
    </row>
    <row r="131" spans="2:36" x14ac:dyDescent="0.2">
      <c r="B131" s="246"/>
      <c r="C131" s="363"/>
      <c r="D131" s="363"/>
      <c r="E131" s="363"/>
      <c r="F131" s="363"/>
      <c r="G131" s="363"/>
      <c r="H131" s="363"/>
      <c r="I131" s="363"/>
      <c r="J131" s="363"/>
      <c r="K131" s="363"/>
      <c r="L131" s="363"/>
      <c r="M131" s="363"/>
      <c r="N131" s="363"/>
      <c r="O131" s="363"/>
      <c r="P131" s="363"/>
      <c r="Q131" s="363"/>
      <c r="R131" s="363"/>
      <c r="S131" s="363"/>
      <c r="T131" s="363"/>
      <c r="U131" s="363"/>
      <c r="V131" s="363"/>
      <c r="W131" s="246"/>
      <c r="X131" s="246"/>
      <c r="Y131" s="246"/>
      <c r="Z131" s="372"/>
      <c r="AA131" s="373"/>
      <c r="AB131" s="373"/>
      <c r="AC131" s="373"/>
      <c r="AD131" s="373"/>
      <c r="AE131" s="373"/>
      <c r="AF131" s="373"/>
      <c r="AG131" s="373"/>
      <c r="AH131" s="374"/>
      <c r="AJ131" s="373"/>
    </row>
    <row r="132" spans="2:36" x14ac:dyDescent="0.2">
      <c r="B132" s="246"/>
      <c r="C132" s="363"/>
      <c r="D132" s="363"/>
      <c r="E132" s="363"/>
      <c r="F132" s="363"/>
      <c r="G132" s="363"/>
      <c r="H132" s="363"/>
      <c r="I132" s="363"/>
      <c r="J132" s="363"/>
      <c r="K132" s="363"/>
      <c r="L132" s="363"/>
      <c r="M132" s="363"/>
      <c r="N132" s="363"/>
      <c r="O132" s="363"/>
      <c r="P132" s="363"/>
      <c r="Q132" s="363"/>
      <c r="R132" s="363"/>
      <c r="S132" s="363"/>
      <c r="T132" s="363"/>
      <c r="U132" s="363"/>
      <c r="V132" s="363"/>
      <c r="W132" s="246"/>
      <c r="X132" s="246"/>
      <c r="Y132" s="246"/>
      <c r="Z132" s="372"/>
      <c r="AA132" s="373"/>
      <c r="AB132" s="373"/>
      <c r="AC132" s="373"/>
      <c r="AD132" s="373"/>
      <c r="AE132" s="373"/>
      <c r="AF132" s="373"/>
      <c r="AG132" s="373"/>
      <c r="AH132" s="374"/>
      <c r="AJ132" s="373"/>
    </row>
    <row r="133" spans="2:36" x14ac:dyDescent="0.2">
      <c r="B133" s="246"/>
      <c r="C133" s="363"/>
      <c r="D133" s="363"/>
      <c r="E133" s="363"/>
      <c r="F133" s="363"/>
      <c r="G133" s="363"/>
      <c r="H133" s="363"/>
      <c r="I133" s="363"/>
      <c r="J133" s="363"/>
      <c r="K133" s="363"/>
      <c r="L133" s="363"/>
      <c r="M133" s="363"/>
      <c r="N133" s="363"/>
      <c r="O133" s="363"/>
      <c r="P133" s="363"/>
      <c r="Q133" s="363"/>
      <c r="R133" s="363"/>
      <c r="S133" s="363"/>
      <c r="T133" s="363"/>
      <c r="U133" s="363"/>
      <c r="V133" s="363"/>
      <c r="W133" s="246"/>
      <c r="X133" s="246"/>
      <c r="Y133" s="246"/>
      <c r="Z133" s="372"/>
      <c r="AA133" s="373"/>
      <c r="AB133" s="373"/>
      <c r="AC133" s="373"/>
      <c r="AD133" s="373"/>
      <c r="AE133" s="373"/>
      <c r="AF133" s="373"/>
      <c r="AG133" s="373"/>
      <c r="AH133" s="374"/>
      <c r="AJ133" s="373"/>
    </row>
    <row r="134" spans="2:36" x14ac:dyDescent="0.2">
      <c r="B134" s="246"/>
      <c r="C134" s="363"/>
      <c r="D134" s="363"/>
      <c r="E134" s="363"/>
      <c r="F134" s="363"/>
      <c r="G134" s="363"/>
      <c r="H134" s="363"/>
      <c r="I134" s="363"/>
      <c r="J134" s="363"/>
      <c r="K134" s="363"/>
      <c r="L134" s="363"/>
      <c r="M134" s="363"/>
      <c r="N134" s="363"/>
      <c r="O134" s="363"/>
      <c r="P134" s="363"/>
      <c r="Q134" s="363"/>
      <c r="R134" s="363"/>
      <c r="S134" s="363"/>
      <c r="T134" s="363"/>
      <c r="U134" s="363"/>
      <c r="V134" s="363"/>
      <c r="W134" s="246"/>
      <c r="X134" s="246"/>
      <c r="Y134" s="246"/>
      <c r="Z134" s="372"/>
      <c r="AA134" s="373"/>
      <c r="AB134" s="373"/>
      <c r="AC134" s="373"/>
      <c r="AD134" s="373"/>
      <c r="AE134" s="373"/>
      <c r="AF134" s="373"/>
      <c r="AG134" s="373"/>
      <c r="AH134" s="374"/>
      <c r="AJ134" s="373"/>
    </row>
    <row r="135" spans="2:36" x14ac:dyDescent="0.2">
      <c r="B135" s="246"/>
      <c r="C135" s="363"/>
      <c r="D135" s="363"/>
      <c r="E135" s="363"/>
      <c r="F135" s="363"/>
      <c r="G135" s="363"/>
      <c r="H135" s="363"/>
      <c r="I135" s="363"/>
      <c r="J135" s="363"/>
      <c r="K135" s="363"/>
      <c r="L135" s="363"/>
      <c r="M135" s="363"/>
      <c r="N135" s="363"/>
      <c r="O135" s="363"/>
      <c r="P135" s="363"/>
      <c r="Q135" s="363"/>
      <c r="R135" s="363"/>
      <c r="S135" s="363"/>
      <c r="T135" s="363"/>
      <c r="U135" s="363"/>
      <c r="V135" s="363"/>
      <c r="W135" s="246"/>
      <c r="X135" s="246"/>
      <c r="Y135" s="246"/>
      <c r="Z135" s="372"/>
      <c r="AA135" s="373"/>
      <c r="AB135" s="373"/>
      <c r="AC135" s="373"/>
      <c r="AD135" s="373"/>
      <c r="AE135" s="373"/>
      <c r="AF135" s="373"/>
      <c r="AG135" s="373"/>
      <c r="AH135" s="374"/>
      <c r="AJ135" s="373"/>
    </row>
    <row r="136" spans="2:36" x14ac:dyDescent="0.2">
      <c r="B136" s="246"/>
      <c r="C136" s="363"/>
      <c r="D136" s="363"/>
      <c r="E136" s="363"/>
      <c r="F136" s="363"/>
      <c r="G136" s="363"/>
      <c r="H136" s="363"/>
      <c r="I136" s="363"/>
      <c r="J136" s="363"/>
      <c r="K136" s="363"/>
      <c r="L136" s="363"/>
      <c r="M136" s="363"/>
      <c r="N136" s="363"/>
      <c r="O136" s="363"/>
      <c r="P136" s="363"/>
      <c r="Q136" s="363"/>
      <c r="R136" s="363"/>
      <c r="S136" s="363"/>
      <c r="T136" s="363"/>
      <c r="U136" s="363"/>
      <c r="V136" s="363"/>
      <c r="W136" s="246"/>
      <c r="X136" s="246"/>
      <c r="Y136" s="246"/>
      <c r="Z136" s="372"/>
      <c r="AA136" s="373"/>
      <c r="AB136" s="373"/>
      <c r="AC136" s="373"/>
      <c r="AD136" s="373"/>
      <c r="AE136" s="373"/>
      <c r="AF136" s="373"/>
      <c r="AG136" s="373"/>
      <c r="AH136" s="374"/>
      <c r="AJ136" s="373"/>
    </row>
    <row r="137" spans="2:36" x14ac:dyDescent="0.2">
      <c r="B137" s="246"/>
      <c r="C137" s="363"/>
      <c r="D137" s="363"/>
      <c r="E137" s="363"/>
      <c r="F137" s="363"/>
      <c r="G137" s="363"/>
      <c r="H137" s="363"/>
      <c r="I137" s="363"/>
      <c r="J137" s="363"/>
      <c r="K137" s="363"/>
      <c r="L137" s="363"/>
      <c r="M137" s="363"/>
      <c r="N137" s="363"/>
      <c r="O137" s="363"/>
      <c r="P137" s="363"/>
      <c r="Q137" s="363"/>
      <c r="R137" s="363"/>
      <c r="S137" s="363"/>
      <c r="T137" s="363"/>
      <c r="U137" s="363"/>
      <c r="V137" s="363"/>
      <c r="W137" s="246"/>
      <c r="X137" s="246"/>
      <c r="Y137" s="246"/>
      <c r="Z137" s="372"/>
      <c r="AA137" s="373"/>
      <c r="AB137" s="373"/>
      <c r="AC137" s="373"/>
      <c r="AD137" s="373"/>
      <c r="AE137" s="373"/>
      <c r="AF137" s="373"/>
      <c r="AG137" s="373"/>
      <c r="AH137" s="374"/>
      <c r="AJ137" s="373"/>
    </row>
    <row r="138" spans="2:36" x14ac:dyDescent="0.2">
      <c r="B138" s="246"/>
      <c r="C138" s="363"/>
      <c r="D138" s="363"/>
      <c r="E138" s="363"/>
      <c r="F138" s="363"/>
      <c r="G138" s="363"/>
      <c r="H138" s="363"/>
      <c r="I138" s="363"/>
      <c r="J138" s="363"/>
      <c r="K138" s="363"/>
      <c r="L138" s="363"/>
      <c r="M138" s="363"/>
      <c r="N138" s="363"/>
      <c r="O138" s="363"/>
      <c r="P138" s="363"/>
      <c r="Q138" s="363"/>
      <c r="R138" s="363"/>
      <c r="S138" s="363"/>
      <c r="T138" s="363"/>
      <c r="U138" s="363"/>
      <c r="V138" s="363"/>
      <c r="W138" s="246"/>
      <c r="X138" s="246"/>
      <c r="Y138" s="246"/>
      <c r="Z138" s="372"/>
      <c r="AA138" s="373"/>
      <c r="AB138" s="373"/>
      <c r="AC138" s="373"/>
      <c r="AD138" s="373"/>
      <c r="AE138" s="373"/>
      <c r="AF138" s="373"/>
      <c r="AG138" s="373"/>
      <c r="AH138" s="374"/>
      <c r="AJ138" s="373"/>
    </row>
    <row r="139" spans="2:36" x14ac:dyDescent="0.2">
      <c r="B139" s="246"/>
      <c r="C139" s="363"/>
      <c r="D139" s="363"/>
      <c r="E139" s="363"/>
      <c r="F139" s="363"/>
      <c r="G139" s="363"/>
      <c r="H139" s="363"/>
      <c r="I139" s="363"/>
      <c r="J139" s="363"/>
      <c r="K139" s="363"/>
      <c r="L139" s="363"/>
      <c r="M139" s="363"/>
      <c r="N139" s="363"/>
      <c r="O139" s="363"/>
      <c r="P139" s="363"/>
      <c r="Q139" s="363"/>
      <c r="R139" s="363"/>
      <c r="S139" s="363"/>
      <c r="T139" s="363"/>
      <c r="U139" s="363"/>
      <c r="V139" s="363"/>
      <c r="W139" s="246"/>
      <c r="X139" s="246"/>
      <c r="Y139" s="246"/>
      <c r="Z139" s="372"/>
      <c r="AA139" s="373"/>
      <c r="AB139" s="373"/>
      <c r="AC139" s="373"/>
      <c r="AD139" s="373"/>
      <c r="AE139" s="373"/>
      <c r="AF139" s="373"/>
      <c r="AG139" s="373"/>
      <c r="AH139" s="374"/>
      <c r="AJ139" s="373"/>
    </row>
    <row r="140" spans="2:36" x14ac:dyDescent="0.2">
      <c r="B140" s="246"/>
      <c r="C140" s="363"/>
      <c r="D140" s="363"/>
      <c r="E140" s="363"/>
      <c r="F140" s="363"/>
      <c r="G140" s="363"/>
      <c r="H140" s="363"/>
      <c r="I140" s="363"/>
      <c r="J140" s="363"/>
      <c r="K140" s="363"/>
      <c r="L140" s="363"/>
      <c r="M140" s="363"/>
      <c r="N140" s="363"/>
      <c r="O140" s="363"/>
      <c r="P140" s="363"/>
      <c r="Q140" s="363"/>
      <c r="R140" s="363"/>
      <c r="S140" s="363"/>
      <c r="T140" s="363"/>
      <c r="U140" s="363"/>
      <c r="V140" s="363"/>
      <c r="W140" s="246"/>
      <c r="X140" s="246"/>
      <c r="Y140" s="246"/>
      <c r="Z140" s="372"/>
      <c r="AA140" s="373"/>
      <c r="AB140" s="373"/>
      <c r="AC140" s="373"/>
      <c r="AD140" s="373"/>
      <c r="AE140" s="373"/>
      <c r="AF140" s="373"/>
      <c r="AG140" s="373"/>
      <c r="AH140" s="374"/>
      <c r="AJ140" s="373"/>
    </row>
    <row r="141" spans="2:36" x14ac:dyDescent="0.2">
      <c r="B141" s="246"/>
      <c r="C141" s="363"/>
      <c r="D141" s="363"/>
      <c r="E141" s="363"/>
      <c r="F141" s="363"/>
      <c r="G141" s="363"/>
      <c r="H141" s="363"/>
      <c r="I141" s="363"/>
      <c r="J141" s="363"/>
      <c r="K141" s="363"/>
      <c r="L141" s="363"/>
      <c r="M141" s="363"/>
      <c r="N141" s="363"/>
      <c r="O141" s="363"/>
      <c r="P141" s="363"/>
      <c r="Q141" s="363"/>
      <c r="R141" s="363"/>
      <c r="S141" s="363"/>
      <c r="T141" s="363"/>
      <c r="U141" s="363"/>
      <c r="V141" s="363"/>
      <c r="W141" s="246"/>
      <c r="X141" s="246"/>
      <c r="Y141" s="246"/>
      <c r="Z141" s="372"/>
      <c r="AA141" s="373"/>
      <c r="AB141" s="373"/>
      <c r="AC141" s="373"/>
      <c r="AD141" s="373"/>
      <c r="AE141" s="373"/>
      <c r="AF141" s="373"/>
      <c r="AG141" s="373"/>
      <c r="AH141" s="374"/>
      <c r="AJ141" s="373"/>
    </row>
    <row r="142" spans="2:36" x14ac:dyDescent="0.2">
      <c r="B142" s="246"/>
      <c r="C142" s="363"/>
      <c r="D142" s="363"/>
      <c r="E142" s="363"/>
      <c r="F142" s="363"/>
      <c r="G142" s="363"/>
      <c r="H142" s="363"/>
      <c r="I142" s="363"/>
      <c r="J142" s="363"/>
      <c r="K142" s="363"/>
      <c r="L142" s="363"/>
      <c r="M142" s="363"/>
      <c r="N142" s="363"/>
      <c r="O142" s="363"/>
      <c r="P142" s="363"/>
      <c r="Q142" s="363"/>
      <c r="R142" s="363"/>
      <c r="S142" s="363"/>
      <c r="T142" s="363"/>
      <c r="U142" s="363"/>
      <c r="V142" s="363"/>
      <c r="W142" s="246"/>
      <c r="X142" s="246"/>
      <c r="Y142" s="246"/>
      <c r="Z142" s="372"/>
      <c r="AA142" s="373"/>
      <c r="AB142" s="373"/>
      <c r="AC142" s="373"/>
      <c r="AD142" s="373"/>
      <c r="AE142" s="373"/>
      <c r="AF142" s="373"/>
      <c r="AG142" s="373"/>
      <c r="AH142" s="374"/>
      <c r="AJ142" s="373"/>
    </row>
    <row r="143" spans="2:36" x14ac:dyDescent="0.2">
      <c r="B143" s="246"/>
      <c r="C143" s="363"/>
      <c r="D143" s="363"/>
      <c r="E143" s="363"/>
      <c r="F143" s="363"/>
      <c r="G143" s="363"/>
      <c r="H143" s="363"/>
      <c r="I143" s="363"/>
      <c r="J143" s="363"/>
      <c r="K143" s="363"/>
      <c r="L143" s="363"/>
      <c r="M143" s="363"/>
      <c r="N143" s="363"/>
      <c r="O143" s="363"/>
      <c r="P143" s="363"/>
      <c r="Q143" s="363"/>
      <c r="R143" s="363"/>
      <c r="S143" s="363"/>
      <c r="T143" s="363"/>
      <c r="U143" s="363"/>
      <c r="V143" s="363"/>
      <c r="W143" s="246"/>
      <c r="X143" s="246"/>
      <c r="Y143" s="246"/>
      <c r="Z143" s="372"/>
      <c r="AA143" s="373"/>
      <c r="AB143" s="373"/>
      <c r="AC143" s="373"/>
      <c r="AD143" s="373"/>
      <c r="AE143" s="373"/>
      <c r="AF143" s="373"/>
      <c r="AG143" s="373"/>
      <c r="AH143" s="374"/>
      <c r="AJ143" s="373"/>
    </row>
    <row r="144" spans="2:36" x14ac:dyDescent="0.2">
      <c r="B144" s="246"/>
      <c r="C144" s="363"/>
      <c r="D144" s="363"/>
      <c r="E144" s="363"/>
      <c r="F144" s="363"/>
      <c r="G144" s="363"/>
      <c r="H144" s="363"/>
      <c r="I144" s="363"/>
      <c r="J144" s="363"/>
      <c r="K144" s="363"/>
      <c r="L144" s="363"/>
      <c r="M144" s="363"/>
      <c r="N144" s="363"/>
      <c r="O144" s="363"/>
      <c r="P144" s="363"/>
      <c r="Q144" s="363"/>
      <c r="R144" s="363"/>
      <c r="S144" s="363"/>
      <c r="T144" s="363"/>
      <c r="U144" s="363"/>
      <c r="V144" s="363"/>
      <c r="W144" s="246"/>
      <c r="X144" s="246"/>
      <c r="Y144" s="246"/>
      <c r="Z144" s="372"/>
      <c r="AA144" s="373"/>
      <c r="AB144" s="373"/>
      <c r="AC144" s="373"/>
      <c r="AD144" s="373"/>
      <c r="AE144" s="373"/>
      <c r="AF144" s="373"/>
      <c r="AG144" s="373"/>
      <c r="AH144" s="374"/>
      <c r="AJ144" s="373"/>
    </row>
    <row r="145" spans="1:62" x14ac:dyDescent="0.2">
      <c r="B145" s="246"/>
      <c r="C145" s="363"/>
      <c r="D145" s="363"/>
      <c r="E145" s="363"/>
      <c r="F145" s="363"/>
      <c r="G145" s="363"/>
      <c r="H145" s="363"/>
      <c r="I145" s="363"/>
      <c r="J145" s="363"/>
      <c r="K145" s="363"/>
      <c r="L145" s="363"/>
      <c r="M145" s="363"/>
      <c r="N145" s="363"/>
      <c r="O145" s="363"/>
      <c r="P145" s="363"/>
      <c r="Q145" s="363"/>
      <c r="R145" s="363"/>
      <c r="S145" s="363"/>
      <c r="T145" s="363"/>
      <c r="U145" s="363"/>
      <c r="V145" s="363"/>
      <c r="W145" s="246"/>
      <c r="X145" s="246"/>
      <c r="Y145" s="246"/>
      <c r="Z145" s="372"/>
      <c r="AA145" s="373"/>
      <c r="AB145" s="373"/>
      <c r="AC145" s="373"/>
      <c r="AD145" s="373"/>
      <c r="AE145" s="373"/>
      <c r="AF145" s="373"/>
      <c r="AG145" s="373"/>
      <c r="AH145" s="374"/>
      <c r="AJ145" s="373"/>
    </row>
    <row r="146" spans="1:62" x14ac:dyDescent="0.2">
      <c r="B146" s="246"/>
      <c r="C146" s="363"/>
      <c r="D146" s="363"/>
      <c r="E146" s="363"/>
      <c r="F146" s="363"/>
      <c r="G146" s="363"/>
      <c r="H146" s="363"/>
      <c r="I146" s="363"/>
      <c r="J146" s="363"/>
      <c r="K146" s="363"/>
      <c r="L146" s="363"/>
      <c r="M146" s="363"/>
      <c r="N146" s="363"/>
      <c r="O146" s="363"/>
      <c r="P146" s="363"/>
      <c r="Q146" s="363"/>
      <c r="R146" s="363"/>
      <c r="S146" s="363"/>
      <c r="T146" s="363"/>
      <c r="U146" s="363"/>
      <c r="V146" s="363"/>
      <c r="W146" s="246"/>
      <c r="X146" s="246"/>
      <c r="Y146" s="246"/>
      <c r="Z146" s="372"/>
      <c r="AA146" s="373"/>
      <c r="AB146" s="373"/>
      <c r="AC146" s="373"/>
      <c r="AD146" s="373"/>
      <c r="AE146" s="373"/>
      <c r="AF146" s="373"/>
      <c r="AG146" s="373"/>
      <c r="AH146" s="374"/>
      <c r="AJ146" s="373"/>
    </row>
    <row r="147" spans="1:62" x14ac:dyDescent="0.2">
      <c r="B147" s="246"/>
      <c r="C147" s="363"/>
      <c r="D147" s="363"/>
      <c r="E147" s="363"/>
      <c r="F147" s="363"/>
      <c r="G147" s="363"/>
      <c r="H147" s="363"/>
      <c r="I147" s="363"/>
      <c r="J147" s="363"/>
      <c r="K147" s="363"/>
      <c r="L147" s="363"/>
      <c r="M147" s="363"/>
      <c r="N147" s="363"/>
      <c r="O147" s="363"/>
      <c r="P147" s="363"/>
      <c r="Q147" s="363"/>
      <c r="R147" s="363"/>
      <c r="S147" s="363"/>
      <c r="T147" s="363"/>
      <c r="U147" s="363"/>
      <c r="V147" s="363"/>
      <c r="W147" s="246"/>
      <c r="X147" s="246"/>
      <c r="Y147" s="246"/>
      <c r="Z147" s="372"/>
      <c r="AA147" s="373"/>
      <c r="AB147" s="373"/>
      <c r="AC147" s="373"/>
      <c r="AD147" s="373"/>
      <c r="AE147" s="373"/>
      <c r="AF147" s="373"/>
      <c r="AG147" s="373"/>
      <c r="AH147" s="374"/>
      <c r="AJ147" s="373"/>
    </row>
    <row r="148" spans="1:62" x14ac:dyDescent="0.2">
      <c r="B148" s="246"/>
      <c r="C148" s="363"/>
      <c r="D148" s="363"/>
      <c r="E148" s="363"/>
      <c r="F148" s="363"/>
      <c r="G148" s="363"/>
      <c r="H148" s="363"/>
      <c r="I148" s="363"/>
      <c r="J148" s="363"/>
      <c r="K148" s="363"/>
      <c r="L148" s="363"/>
      <c r="M148" s="363"/>
      <c r="N148" s="363"/>
      <c r="O148" s="363"/>
      <c r="P148" s="363"/>
      <c r="Q148" s="363"/>
      <c r="R148" s="363"/>
      <c r="S148" s="363"/>
      <c r="T148" s="363"/>
      <c r="U148" s="363"/>
      <c r="V148" s="363"/>
      <c r="W148" s="246"/>
      <c r="X148" s="246"/>
      <c r="Y148" s="246"/>
      <c r="Z148" s="372"/>
      <c r="AA148" s="373"/>
      <c r="AB148" s="373"/>
      <c r="AC148" s="373"/>
      <c r="AD148" s="373"/>
      <c r="AE148" s="373"/>
      <c r="AF148" s="373"/>
      <c r="AG148" s="373"/>
      <c r="AH148" s="374"/>
      <c r="AJ148" s="373"/>
    </row>
    <row r="149" spans="1:62" x14ac:dyDescent="0.2">
      <c r="B149" s="246"/>
      <c r="C149" s="363"/>
      <c r="D149" s="363"/>
      <c r="E149" s="363"/>
      <c r="F149" s="363"/>
      <c r="G149" s="363"/>
      <c r="H149" s="363"/>
      <c r="I149" s="363"/>
      <c r="J149" s="363"/>
      <c r="K149" s="363"/>
      <c r="L149" s="363"/>
      <c r="M149" s="363"/>
      <c r="N149" s="363"/>
      <c r="O149" s="363"/>
      <c r="P149" s="363"/>
      <c r="Q149" s="363"/>
      <c r="R149" s="363"/>
      <c r="S149" s="363"/>
      <c r="T149" s="363"/>
      <c r="U149" s="363"/>
      <c r="V149" s="363"/>
      <c r="W149" s="246"/>
      <c r="X149" s="246"/>
      <c r="Y149" s="246"/>
      <c r="Z149" s="372"/>
      <c r="AA149" s="373"/>
      <c r="AB149" s="373"/>
      <c r="AC149" s="373"/>
      <c r="AD149" s="373"/>
      <c r="AE149" s="373"/>
      <c r="AF149" s="373"/>
      <c r="AG149" s="373"/>
      <c r="AH149" s="374"/>
      <c r="AJ149" s="373"/>
    </row>
    <row r="150" spans="1:62" x14ac:dyDescent="0.2">
      <c r="B150" s="246"/>
      <c r="C150" s="363"/>
      <c r="D150" s="363"/>
      <c r="E150" s="363"/>
      <c r="F150" s="363"/>
      <c r="G150" s="363"/>
      <c r="H150" s="363"/>
      <c r="I150" s="363"/>
      <c r="J150" s="363"/>
      <c r="K150" s="363"/>
      <c r="L150" s="363"/>
      <c r="M150" s="363"/>
      <c r="N150" s="363"/>
      <c r="O150" s="363"/>
      <c r="P150" s="363"/>
      <c r="Q150" s="363"/>
      <c r="R150" s="363"/>
      <c r="S150" s="363"/>
      <c r="T150" s="363"/>
      <c r="U150" s="363"/>
      <c r="V150" s="363"/>
      <c r="W150" s="246"/>
      <c r="X150" s="246"/>
      <c r="Y150" s="246"/>
      <c r="Z150" s="372"/>
      <c r="AA150" s="373"/>
      <c r="AB150" s="373"/>
      <c r="AC150" s="373"/>
      <c r="AD150" s="373"/>
      <c r="AE150" s="373"/>
      <c r="AF150" s="373"/>
      <c r="AG150" s="373"/>
      <c r="AH150" s="374"/>
      <c r="AJ150" s="373"/>
    </row>
    <row r="151" spans="1:62" x14ac:dyDescent="0.2">
      <c r="B151" s="246"/>
      <c r="C151" s="363"/>
      <c r="D151" s="363"/>
      <c r="E151" s="363"/>
      <c r="F151" s="363"/>
      <c r="G151" s="363"/>
      <c r="H151" s="363"/>
      <c r="I151" s="363"/>
      <c r="J151" s="363"/>
      <c r="K151" s="363"/>
      <c r="L151" s="363"/>
      <c r="M151" s="363"/>
      <c r="N151" s="363"/>
      <c r="O151" s="363"/>
      <c r="P151" s="363"/>
      <c r="Q151" s="363"/>
      <c r="R151" s="363"/>
      <c r="S151" s="363"/>
      <c r="T151" s="363"/>
      <c r="U151" s="363"/>
      <c r="V151" s="363"/>
      <c r="W151" s="246"/>
      <c r="X151" s="246"/>
      <c r="Y151" s="246"/>
      <c r="Z151" s="372"/>
      <c r="AA151" s="373"/>
      <c r="AB151" s="373"/>
      <c r="AC151" s="373"/>
      <c r="AD151" s="373"/>
      <c r="AE151" s="373"/>
      <c r="AF151" s="373"/>
      <c r="AG151" s="373"/>
      <c r="AH151" s="374"/>
      <c r="AJ151" s="373"/>
    </row>
    <row r="152" spans="1:62" x14ac:dyDescent="0.2">
      <c r="B152" s="246"/>
      <c r="C152" s="363"/>
      <c r="D152" s="363"/>
      <c r="E152" s="363"/>
      <c r="F152" s="363"/>
      <c r="G152" s="363"/>
      <c r="H152" s="363"/>
      <c r="I152" s="363"/>
      <c r="J152" s="363"/>
      <c r="K152" s="363"/>
      <c r="L152" s="363"/>
      <c r="M152" s="363"/>
      <c r="N152" s="363"/>
      <c r="O152" s="363"/>
      <c r="P152" s="363"/>
      <c r="Q152" s="363"/>
      <c r="R152" s="363"/>
      <c r="S152" s="363"/>
      <c r="T152" s="363"/>
      <c r="U152" s="363"/>
      <c r="V152" s="363"/>
      <c r="W152" s="246"/>
      <c r="X152" s="246"/>
      <c r="Y152" s="246"/>
      <c r="Z152" s="372"/>
      <c r="AA152" s="373"/>
      <c r="AB152" s="373"/>
      <c r="AC152" s="373"/>
      <c r="AD152" s="373"/>
      <c r="AE152" s="373"/>
      <c r="AF152" s="373"/>
      <c r="AG152" s="373"/>
      <c r="AH152" s="374"/>
      <c r="AJ152" s="373"/>
    </row>
    <row r="153" spans="1:62" x14ac:dyDescent="0.2">
      <c r="B153" s="246"/>
      <c r="C153" s="363"/>
      <c r="D153" s="363"/>
      <c r="E153" s="363"/>
      <c r="F153" s="363"/>
      <c r="G153" s="363"/>
      <c r="H153" s="363"/>
      <c r="I153" s="363"/>
      <c r="J153" s="363"/>
      <c r="K153" s="363"/>
      <c r="L153" s="363"/>
      <c r="M153" s="363"/>
      <c r="N153" s="363"/>
      <c r="O153" s="363"/>
      <c r="P153" s="363"/>
      <c r="Q153" s="363"/>
      <c r="R153" s="363"/>
      <c r="S153" s="363"/>
      <c r="T153" s="363"/>
      <c r="U153" s="363"/>
      <c r="V153" s="363"/>
      <c r="W153" s="246"/>
      <c r="X153" s="246"/>
      <c r="Y153" s="246"/>
      <c r="Z153" s="372"/>
      <c r="AA153" s="373"/>
      <c r="AB153" s="373"/>
      <c r="AC153" s="373"/>
      <c r="AD153" s="373"/>
      <c r="AE153" s="373"/>
      <c r="AF153" s="373"/>
      <c r="AG153" s="373"/>
      <c r="AH153" s="374"/>
      <c r="AJ153" s="373"/>
    </row>
    <row r="154" spans="1:62" x14ac:dyDescent="0.2">
      <c r="B154" s="246"/>
      <c r="C154" s="363"/>
      <c r="D154" s="363"/>
      <c r="E154" s="363"/>
      <c r="F154" s="363"/>
      <c r="G154" s="363"/>
      <c r="H154" s="363"/>
      <c r="I154" s="363"/>
      <c r="J154" s="363"/>
      <c r="K154" s="363"/>
      <c r="L154" s="363"/>
      <c r="M154" s="363"/>
      <c r="N154" s="363"/>
      <c r="O154" s="363"/>
      <c r="P154" s="363"/>
      <c r="Q154" s="363"/>
      <c r="R154" s="363"/>
      <c r="S154" s="363"/>
      <c r="T154" s="363"/>
      <c r="U154" s="363"/>
      <c r="V154" s="363"/>
      <c r="W154" s="246"/>
      <c r="X154" s="246"/>
      <c r="Y154" s="246"/>
      <c r="Z154" s="372"/>
      <c r="AA154" s="373"/>
      <c r="AB154" s="373"/>
      <c r="AC154" s="373"/>
      <c r="AD154" s="373"/>
      <c r="AE154" s="373"/>
      <c r="AF154" s="373"/>
      <c r="AG154" s="373"/>
      <c r="AH154" s="374"/>
      <c r="AJ154" s="373"/>
    </row>
    <row r="155" spans="1:62" x14ac:dyDescent="0.2">
      <c r="B155" s="246"/>
      <c r="C155" s="363"/>
      <c r="D155" s="363"/>
      <c r="E155" s="363"/>
      <c r="F155" s="363"/>
      <c r="G155" s="363"/>
      <c r="H155" s="363"/>
      <c r="I155" s="363"/>
      <c r="J155" s="363"/>
      <c r="K155" s="363"/>
      <c r="L155" s="363"/>
      <c r="M155" s="363"/>
      <c r="N155" s="363"/>
      <c r="O155" s="363"/>
      <c r="P155" s="363"/>
      <c r="Q155" s="363"/>
      <c r="R155" s="363"/>
      <c r="S155" s="363"/>
      <c r="T155" s="363"/>
      <c r="U155" s="363"/>
      <c r="V155" s="363"/>
      <c r="W155" s="246"/>
      <c r="X155" s="246"/>
      <c r="Y155" s="246"/>
      <c r="Z155" s="372"/>
      <c r="AA155" s="373"/>
      <c r="AB155" s="373"/>
      <c r="AC155" s="373"/>
      <c r="AD155" s="373"/>
      <c r="AE155" s="373"/>
      <c r="AF155" s="373"/>
      <c r="AG155" s="373"/>
      <c r="AH155" s="374"/>
      <c r="AJ155" s="373"/>
    </row>
    <row r="156" spans="1:62" s="375" customFormat="1" x14ac:dyDescent="0.2">
      <c r="A156" s="171"/>
      <c r="B156" s="171"/>
      <c r="C156" s="170"/>
      <c r="D156" s="170"/>
      <c r="E156" s="170"/>
      <c r="F156" s="170"/>
      <c r="G156" s="170"/>
      <c r="H156" s="170"/>
      <c r="I156" s="170"/>
      <c r="J156" s="170"/>
      <c r="K156" s="170"/>
      <c r="L156" s="170"/>
      <c r="M156" s="170"/>
      <c r="N156" s="170"/>
      <c r="O156" s="170"/>
      <c r="P156" s="170"/>
      <c r="Q156" s="170"/>
      <c r="R156" s="170"/>
      <c r="S156" s="170"/>
      <c r="T156" s="170"/>
      <c r="U156" s="170"/>
      <c r="V156" s="170"/>
      <c r="W156" s="171"/>
      <c r="X156" s="171"/>
      <c r="Y156" s="171"/>
      <c r="Z156" s="340"/>
      <c r="AA156" s="249"/>
      <c r="AB156" s="249"/>
      <c r="AC156" s="249"/>
      <c r="AD156" s="249"/>
      <c r="AE156" s="249"/>
      <c r="AF156" s="249"/>
      <c r="AG156" s="249"/>
      <c r="AH156" s="368"/>
      <c r="AI156" s="171"/>
      <c r="AJ156" s="249"/>
      <c r="AK156" s="171"/>
      <c r="AL156" s="171"/>
      <c r="AM156" s="171"/>
      <c r="AN156" s="171"/>
      <c r="AO156" s="171"/>
      <c r="AP156" s="171"/>
      <c r="AQ156" s="171"/>
      <c r="AR156" s="171"/>
      <c r="AS156" s="171"/>
      <c r="AT156" s="171"/>
      <c r="AU156" s="171"/>
      <c r="AV156" s="171"/>
      <c r="AW156" s="171"/>
      <c r="AX156" s="171"/>
      <c r="AY156" s="171"/>
      <c r="AZ156" s="171"/>
      <c r="BA156" s="171"/>
      <c r="BB156" s="171"/>
      <c r="BC156" s="171"/>
      <c r="BD156" s="171"/>
      <c r="BE156" s="171"/>
      <c r="BF156" s="171"/>
      <c r="BG156" s="171"/>
      <c r="BH156" s="171"/>
      <c r="BI156" s="171"/>
      <c r="BJ156" s="171"/>
    </row>
    <row r="157" spans="1:62" s="171" customFormat="1" ht="13.2" hidden="1" x14ac:dyDescent="0.25">
      <c r="B157" s="376" t="s">
        <v>189</v>
      </c>
      <c r="Z157" s="367"/>
      <c r="AH157" s="337"/>
    </row>
    <row r="158" spans="1:62" s="171" customFormat="1" ht="13.2" hidden="1" x14ac:dyDescent="0.25">
      <c r="B158" s="385" t="s">
        <v>183</v>
      </c>
      <c r="Z158" s="367"/>
      <c r="AH158" s="337"/>
    </row>
    <row r="159" spans="1:62" s="171" customFormat="1" ht="13.2" hidden="1" x14ac:dyDescent="0.25">
      <c r="B159" s="386" t="s">
        <v>192</v>
      </c>
      <c r="Z159" s="367"/>
      <c r="AH159" s="337"/>
    </row>
    <row r="160" spans="1:62" s="171" customFormat="1" ht="13.2" hidden="1" x14ac:dyDescent="0.25">
      <c r="B160" s="385" t="s">
        <v>182</v>
      </c>
      <c r="Z160" s="367"/>
      <c r="AH160" s="337"/>
    </row>
    <row r="161" spans="2:34" s="171" customFormat="1" ht="13.2" hidden="1" x14ac:dyDescent="0.25">
      <c r="B161" s="385" t="s">
        <v>184</v>
      </c>
      <c r="Z161" s="367"/>
      <c r="AH161" s="337"/>
    </row>
    <row r="162" spans="2:34" s="171" customFormat="1" ht="13.2" hidden="1" x14ac:dyDescent="0.25">
      <c r="B162" s="385" t="s">
        <v>188</v>
      </c>
      <c r="Z162" s="367"/>
      <c r="AH162" s="337"/>
    </row>
    <row r="163" spans="2:34" s="171" customFormat="1" hidden="1" x14ac:dyDescent="0.2">
      <c r="Z163" s="367"/>
      <c r="AH163" s="337"/>
    </row>
    <row r="164" spans="2:34" s="246" customFormat="1" hidden="1" x14ac:dyDescent="0.2">
      <c r="B164" s="171"/>
      <c r="Z164" s="377"/>
      <c r="AH164" s="378"/>
    </row>
    <row r="165" spans="2:34" s="246" customFormat="1" ht="13.2" hidden="1" x14ac:dyDescent="0.25">
      <c r="B165" s="376" t="s">
        <v>185</v>
      </c>
      <c r="Z165" s="377"/>
      <c r="AH165" s="378"/>
    </row>
    <row r="166" spans="2:34" s="246" customFormat="1" hidden="1" x14ac:dyDescent="0.2">
      <c r="B166" s="34" t="s">
        <v>186</v>
      </c>
      <c r="Z166" s="377"/>
      <c r="AH166" s="378"/>
    </row>
    <row r="167" spans="2:34" s="246" customFormat="1" hidden="1" x14ac:dyDescent="0.2">
      <c r="B167" s="34" t="s">
        <v>187</v>
      </c>
      <c r="Z167" s="377"/>
      <c r="AH167" s="378"/>
    </row>
    <row r="168" spans="2:34" s="246" customFormat="1" x14ac:dyDescent="0.2">
      <c r="Z168" s="377"/>
      <c r="AH168" s="378"/>
    </row>
    <row r="169" spans="2:34" s="246" customFormat="1" x14ac:dyDescent="0.2">
      <c r="Z169" s="377"/>
      <c r="AH169" s="378"/>
    </row>
    <row r="170" spans="2:34" s="246" customFormat="1" x14ac:dyDescent="0.2">
      <c r="Z170" s="377"/>
      <c r="AH170" s="378"/>
    </row>
    <row r="171" spans="2:34" s="246" customFormat="1" x14ac:dyDescent="0.2">
      <c r="Z171" s="377"/>
      <c r="AH171" s="378"/>
    </row>
    <row r="172" spans="2:34" s="246" customFormat="1" x14ac:dyDescent="0.2">
      <c r="Z172" s="377"/>
      <c r="AH172" s="378"/>
    </row>
    <row r="173" spans="2:34" s="246" customFormat="1" x14ac:dyDescent="0.2">
      <c r="Z173" s="377"/>
      <c r="AH173" s="378"/>
    </row>
    <row r="174" spans="2:34" s="246" customFormat="1" x14ac:dyDescent="0.2">
      <c r="Z174" s="377"/>
      <c r="AH174" s="378"/>
    </row>
    <row r="175" spans="2:34" s="246" customFormat="1" x14ac:dyDescent="0.2">
      <c r="Z175" s="377"/>
      <c r="AH175" s="378"/>
    </row>
    <row r="176" spans="2:34" s="246" customFormat="1" x14ac:dyDescent="0.2">
      <c r="Z176" s="377"/>
      <c r="AH176" s="378"/>
    </row>
    <row r="177" spans="26:34" s="246" customFormat="1" x14ac:dyDescent="0.2">
      <c r="Z177" s="377"/>
      <c r="AH177" s="378"/>
    </row>
    <row r="178" spans="26:34" s="246" customFormat="1" x14ac:dyDescent="0.2">
      <c r="Z178" s="377"/>
      <c r="AH178" s="378"/>
    </row>
    <row r="179" spans="26:34" s="246" customFormat="1" x14ac:dyDescent="0.2">
      <c r="Z179" s="377"/>
      <c r="AH179" s="378"/>
    </row>
    <row r="180" spans="26:34" s="246" customFormat="1" x14ac:dyDescent="0.2">
      <c r="Z180" s="377"/>
      <c r="AH180" s="378"/>
    </row>
    <row r="181" spans="26:34" s="246" customFormat="1" x14ac:dyDescent="0.2">
      <c r="Z181" s="377"/>
      <c r="AH181" s="378"/>
    </row>
    <row r="182" spans="26:34" s="246" customFormat="1" x14ac:dyDescent="0.2">
      <c r="Z182" s="377"/>
      <c r="AH182" s="378"/>
    </row>
    <row r="183" spans="26:34" s="246" customFormat="1" x14ac:dyDescent="0.2">
      <c r="Z183" s="377"/>
      <c r="AH183" s="378"/>
    </row>
    <row r="184" spans="26:34" s="246" customFormat="1" x14ac:dyDescent="0.2">
      <c r="Z184" s="377"/>
      <c r="AH184" s="378"/>
    </row>
    <row r="185" spans="26:34" s="246" customFormat="1" x14ac:dyDescent="0.2">
      <c r="Z185" s="377"/>
      <c r="AH185" s="378"/>
    </row>
    <row r="186" spans="26:34" s="246" customFormat="1" x14ac:dyDescent="0.2">
      <c r="Z186" s="377"/>
      <c r="AH186" s="378"/>
    </row>
    <row r="187" spans="26:34" s="246" customFormat="1" x14ac:dyDescent="0.2">
      <c r="Z187" s="377"/>
      <c r="AH187" s="378"/>
    </row>
    <row r="188" spans="26:34" s="246" customFormat="1" x14ac:dyDescent="0.2">
      <c r="Z188" s="377"/>
      <c r="AH188" s="378"/>
    </row>
    <row r="189" spans="26:34" s="246" customFormat="1" x14ac:dyDescent="0.2">
      <c r="Z189" s="377"/>
      <c r="AH189" s="378"/>
    </row>
    <row r="190" spans="26:34" s="246" customFormat="1" x14ac:dyDescent="0.2">
      <c r="Z190" s="377"/>
      <c r="AH190" s="378"/>
    </row>
    <row r="191" spans="26:34" s="246" customFormat="1" x14ac:dyDescent="0.2">
      <c r="Z191" s="377"/>
      <c r="AH191" s="378"/>
    </row>
    <row r="192" spans="26:34" s="246" customFormat="1" x14ac:dyDescent="0.2">
      <c r="Z192" s="377"/>
      <c r="AH192" s="378"/>
    </row>
    <row r="193" spans="26:34" s="246" customFormat="1" x14ac:dyDescent="0.2">
      <c r="Z193" s="377"/>
      <c r="AH193" s="378"/>
    </row>
    <row r="194" spans="26:34" s="246" customFormat="1" x14ac:dyDescent="0.2">
      <c r="Z194" s="377"/>
      <c r="AH194" s="378"/>
    </row>
    <row r="195" spans="26:34" s="246" customFormat="1" x14ac:dyDescent="0.2">
      <c r="Z195" s="377"/>
      <c r="AH195" s="378"/>
    </row>
    <row r="196" spans="26:34" s="246" customFormat="1" x14ac:dyDescent="0.2">
      <c r="Z196" s="377"/>
      <c r="AH196" s="378"/>
    </row>
    <row r="197" spans="26:34" s="246" customFormat="1" x14ac:dyDescent="0.2">
      <c r="Z197" s="377"/>
      <c r="AH197" s="378"/>
    </row>
    <row r="198" spans="26:34" s="246" customFormat="1" x14ac:dyDescent="0.2">
      <c r="Z198" s="377"/>
      <c r="AH198" s="378"/>
    </row>
    <row r="199" spans="26:34" s="246" customFormat="1" x14ac:dyDescent="0.2">
      <c r="Z199" s="377"/>
      <c r="AH199" s="378"/>
    </row>
    <row r="200" spans="26:34" s="246" customFormat="1" x14ac:dyDescent="0.2">
      <c r="Z200" s="377"/>
      <c r="AH200" s="378"/>
    </row>
    <row r="201" spans="26:34" s="246" customFormat="1" x14ac:dyDescent="0.2">
      <c r="Z201" s="377"/>
      <c r="AH201" s="378"/>
    </row>
    <row r="202" spans="26:34" s="246" customFormat="1" x14ac:dyDescent="0.2">
      <c r="Z202" s="377"/>
      <c r="AH202" s="378"/>
    </row>
    <row r="203" spans="26:34" s="246" customFormat="1" x14ac:dyDescent="0.2">
      <c r="Z203" s="377"/>
      <c r="AH203" s="378"/>
    </row>
    <row r="204" spans="26:34" s="246" customFormat="1" x14ac:dyDescent="0.2">
      <c r="Z204" s="377"/>
      <c r="AH204" s="378"/>
    </row>
    <row r="205" spans="26:34" s="246" customFormat="1" x14ac:dyDescent="0.2">
      <c r="Z205" s="377"/>
      <c r="AH205" s="378"/>
    </row>
    <row r="206" spans="26:34" s="246" customFormat="1" x14ac:dyDescent="0.2">
      <c r="Z206" s="377"/>
      <c r="AH206" s="378"/>
    </row>
    <row r="207" spans="26:34" s="246" customFormat="1" x14ac:dyDescent="0.2">
      <c r="Z207" s="377"/>
      <c r="AH207" s="378"/>
    </row>
    <row r="208" spans="26:34" s="246" customFormat="1" x14ac:dyDescent="0.2">
      <c r="Z208" s="377"/>
      <c r="AH208" s="378"/>
    </row>
    <row r="209" spans="26:34" s="246" customFormat="1" x14ac:dyDescent="0.2">
      <c r="Z209" s="377"/>
      <c r="AH209" s="378"/>
    </row>
    <row r="210" spans="26:34" s="246" customFormat="1" x14ac:dyDescent="0.2">
      <c r="Z210" s="377"/>
      <c r="AH210" s="378"/>
    </row>
    <row r="211" spans="26:34" s="246" customFormat="1" x14ac:dyDescent="0.2">
      <c r="Z211" s="377"/>
      <c r="AH211" s="378"/>
    </row>
    <row r="212" spans="26:34" s="246" customFormat="1" x14ac:dyDescent="0.2">
      <c r="Z212" s="377"/>
      <c r="AH212" s="378"/>
    </row>
    <row r="213" spans="26:34" s="246" customFormat="1" x14ac:dyDescent="0.2">
      <c r="Z213" s="377"/>
      <c r="AH213" s="378"/>
    </row>
    <row r="214" spans="26:34" s="246" customFormat="1" x14ac:dyDescent="0.2">
      <c r="Z214" s="377"/>
      <c r="AH214" s="378"/>
    </row>
    <row r="215" spans="26:34" s="246" customFormat="1" x14ac:dyDescent="0.2">
      <c r="Z215" s="377"/>
      <c r="AH215" s="378"/>
    </row>
    <row r="216" spans="26:34" s="246" customFormat="1" x14ac:dyDescent="0.2">
      <c r="Z216" s="377"/>
      <c r="AH216" s="378"/>
    </row>
    <row r="217" spans="26:34" s="246" customFormat="1" x14ac:dyDescent="0.2">
      <c r="Z217" s="377"/>
      <c r="AH217" s="378"/>
    </row>
    <row r="218" spans="26:34" s="246" customFormat="1" x14ac:dyDescent="0.2">
      <c r="Z218" s="377"/>
      <c r="AH218" s="378"/>
    </row>
    <row r="219" spans="26:34" s="246" customFormat="1" x14ac:dyDescent="0.2">
      <c r="Z219" s="377"/>
      <c r="AH219" s="378"/>
    </row>
    <row r="220" spans="26:34" s="246" customFormat="1" x14ac:dyDescent="0.2">
      <c r="Z220" s="377"/>
      <c r="AH220" s="378"/>
    </row>
    <row r="221" spans="26:34" s="246" customFormat="1" x14ac:dyDescent="0.2">
      <c r="Z221" s="377"/>
      <c r="AH221" s="378"/>
    </row>
    <row r="222" spans="26:34" s="246" customFormat="1" x14ac:dyDescent="0.2">
      <c r="Z222" s="377"/>
      <c r="AH222" s="378"/>
    </row>
    <row r="223" spans="26:34" s="246" customFormat="1" x14ac:dyDescent="0.2">
      <c r="Z223" s="377"/>
      <c r="AH223" s="378"/>
    </row>
    <row r="224" spans="26:34" s="246" customFormat="1" x14ac:dyDescent="0.2">
      <c r="Z224" s="377"/>
      <c r="AH224" s="378"/>
    </row>
    <row r="225" spans="26:34" s="246" customFormat="1" x14ac:dyDescent="0.2">
      <c r="Z225" s="377"/>
      <c r="AH225" s="378"/>
    </row>
    <row r="226" spans="26:34" s="246" customFormat="1" x14ac:dyDescent="0.2">
      <c r="Z226" s="377"/>
      <c r="AH226" s="378"/>
    </row>
    <row r="227" spans="26:34" s="246" customFormat="1" x14ac:dyDescent="0.2">
      <c r="Z227" s="377"/>
      <c r="AH227" s="378"/>
    </row>
    <row r="228" spans="26:34" s="246" customFormat="1" x14ac:dyDescent="0.2">
      <c r="Z228" s="377"/>
      <c r="AH228" s="378"/>
    </row>
    <row r="229" spans="26:34" s="246" customFormat="1" x14ac:dyDescent="0.2">
      <c r="Z229" s="377"/>
      <c r="AH229" s="378"/>
    </row>
    <row r="230" spans="26:34" s="246" customFormat="1" x14ac:dyDescent="0.2">
      <c r="Z230" s="377"/>
      <c r="AH230" s="378"/>
    </row>
    <row r="231" spans="26:34" s="246" customFormat="1" x14ac:dyDescent="0.2">
      <c r="Z231" s="377"/>
      <c r="AH231" s="378"/>
    </row>
    <row r="232" spans="26:34" s="246" customFormat="1" x14ac:dyDescent="0.2">
      <c r="Z232" s="377"/>
      <c r="AH232" s="378"/>
    </row>
    <row r="233" spans="26:34" s="246" customFormat="1" x14ac:dyDescent="0.2">
      <c r="Z233" s="377"/>
      <c r="AH233" s="378"/>
    </row>
    <row r="234" spans="26:34" s="246" customFormat="1" x14ac:dyDescent="0.2">
      <c r="Z234" s="377"/>
      <c r="AH234" s="378"/>
    </row>
    <row r="235" spans="26:34" s="246" customFormat="1" x14ac:dyDescent="0.2">
      <c r="Z235" s="377"/>
      <c r="AH235" s="378"/>
    </row>
    <row r="236" spans="26:34" s="246" customFormat="1" x14ac:dyDescent="0.2">
      <c r="Z236" s="377"/>
      <c r="AH236" s="378"/>
    </row>
    <row r="237" spans="26:34" s="246" customFormat="1" x14ac:dyDescent="0.2">
      <c r="Z237" s="377"/>
      <c r="AH237" s="378"/>
    </row>
    <row r="238" spans="26:34" s="246" customFormat="1" x14ac:dyDescent="0.2">
      <c r="Z238" s="377"/>
      <c r="AH238" s="378"/>
    </row>
    <row r="239" spans="26:34" s="246" customFormat="1" x14ac:dyDescent="0.2">
      <c r="Z239" s="377"/>
      <c r="AH239" s="378"/>
    </row>
    <row r="240" spans="26:34" s="246" customFormat="1" x14ac:dyDescent="0.2">
      <c r="Z240" s="377"/>
      <c r="AH240" s="378"/>
    </row>
    <row r="241" spans="26:34" s="246" customFormat="1" x14ac:dyDescent="0.2">
      <c r="Z241" s="377"/>
      <c r="AH241" s="378"/>
    </row>
    <row r="242" spans="26:34" s="246" customFormat="1" x14ac:dyDescent="0.2">
      <c r="Z242" s="377"/>
      <c r="AH242" s="378"/>
    </row>
    <row r="243" spans="26:34" s="246" customFormat="1" x14ac:dyDescent="0.2">
      <c r="Z243" s="377"/>
      <c r="AH243" s="378"/>
    </row>
    <row r="244" spans="26:34" s="246" customFormat="1" x14ac:dyDescent="0.2">
      <c r="Z244" s="377"/>
      <c r="AH244" s="378"/>
    </row>
    <row r="245" spans="26:34" s="246" customFormat="1" x14ac:dyDescent="0.2">
      <c r="Z245" s="377"/>
      <c r="AH245" s="378"/>
    </row>
    <row r="246" spans="26:34" s="246" customFormat="1" x14ac:dyDescent="0.2">
      <c r="Z246" s="377"/>
      <c r="AH246" s="378"/>
    </row>
    <row r="247" spans="26:34" s="246" customFormat="1" x14ac:dyDescent="0.2">
      <c r="Z247" s="377"/>
      <c r="AH247" s="378"/>
    </row>
    <row r="248" spans="26:34" s="246" customFormat="1" x14ac:dyDescent="0.2">
      <c r="Z248" s="377"/>
      <c r="AH248" s="378"/>
    </row>
    <row r="249" spans="26:34" s="246" customFormat="1" x14ac:dyDescent="0.2">
      <c r="Z249" s="377"/>
      <c r="AH249" s="378"/>
    </row>
    <row r="250" spans="26:34" s="246" customFormat="1" x14ac:dyDescent="0.2">
      <c r="Z250" s="377"/>
      <c r="AH250" s="378"/>
    </row>
    <row r="251" spans="26:34" s="246" customFormat="1" x14ac:dyDescent="0.2">
      <c r="Z251" s="377"/>
      <c r="AH251" s="378"/>
    </row>
    <row r="252" spans="26:34" s="246" customFormat="1" x14ac:dyDescent="0.2">
      <c r="Z252" s="377"/>
      <c r="AH252" s="378"/>
    </row>
    <row r="253" spans="26:34" s="246" customFormat="1" x14ac:dyDescent="0.2">
      <c r="Z253" s="377"/>
      <c r="AH253" s="378"/>
    </row>
    <row r="254" spans="26:34" s="246" customFormat="1" x14ac:dyDescent="0.2">
      <c r="Z254" s="377"/>
      <c r="AH254" s="378"/>
    </row>
    <row r="255" spans="26:34" s="246" customFormat="1" x14ac:dyDescent="0.2">
      <c r="Z255" s="377"/>
      <c r="AH255" s="378"/>
    </row>
    <row r="256" spans="26:34" s="246" customFormat="1" x14ac:dyDescent="0.2">
      <c r="Z256" s="377"/>
      <c r="AH256" s="378"/>
    </row>
    <row r="257" spans="26:34" s="246" customFormat="1" x14ac:dyDescent="0.2">
      <c r="Z257" s="377"/>
      <c r="AH257" s="378"/>
    </row>
    <row r="258" spans="26:34" s="246" customFormat="1" x14ac:dyDescent="0.2">
      <c r="Z258" s="377"/>
      <c r="AH258" s="378"/>
    </row>
    <row r="259" spans="26:34" s="246" customFormat="1" x14ac:dyDescent="0.2">
      <c r="Z259" s="377"/>
      <c r="AH259" s="378"/>
    </row>
    <row r="260" spans="26:34" s="246" customFormat="1" x14ac:dyDescent="0.2">
      <c r="Z260" s="377"/>
      <c r="AH260" s="378"/>
    </row>
    <row r="261" spans="26:34" s="246" customFormat="1" x14ac:dyDescent="0.2">
      <c r="Z261" s="377"/>
      <c r="AH261" s="378"/>
    </row>
    <row r="262" spans="26:34" s="246" customFormat="1" x14ac:dyDescent="0.2">
      <c r="Z262" s="377"/>
      <c r="AH262" s="378"/>
    </row>
    <row r="263" spans="26:34" s="246" customFormat="1" x14ac:dyDescent="0.2">
      <c r="Z263" s="377"/>
      <c r="AH263" s="378"/>
    </row>
    <row r="264" spans="26:34" s="246" customFormat="1" x14ac:dyDescent="0.2">
      <c r="Z264" s="377"/>
      <c r="AH264" s="378"/>
    </row>
    <row r="265" spans="26:34" s="246" customFormat="1" x14ac:dyDescent="0.2">
      <c r="Z265" s="377"/>
      <c r="AH265" s="378"/>
    </row>
    <row r="266" spans="26:34" s="246" customFormat="1" x14ac:dyDescent="0.2">
      <c r="Z266" s="377"/>
      <c r="AH266" s="378"/>
    </row>
    <row r="267" spans="26:34" s="246" customFormat="1" x14ac:dyDescent="0.2">
      <c r="Z267" s="377"/>
      <c r="AH267" s="378"/>
    </row>
    <row r="268" spans="26:34" s="246" customFormat="1" x14ac:dyDescent="0.2">
      <c r="Z268" s="377"/>
      <c r="AH268" s="378"/>
    </row>
    <row r="269" spans="26:34" s="246" customFormat="1" x14ac:dyDescent="0.2">
      <c r="Z269" s="377"/>
      <c r="AH269" s="378"/>
    </row>
    <row r="270" spans="26:34" s="246" customFormat="1" x14ac:dyDescent="0.2">
      <c r="Z270" s="377"/>
      <c r="AH270" s="378"/>
    </row>
    <row r="271" spans="26:34" s="246" customFormat="1" x14ac:dyDescent="0.2">
      <c r="Z271" s="377"/>
      <c r="AH271" s="378"/>
    </row>
    <row r="272" spans="26:34" s="246" customFormat="1" x14ac:dyDescent="0.2">
      <c r="Z272" s="377"/>
      <c r="AH272" s="378"/>
    </row>
    <row r="273" spans="26:34" s="246" customFormat="1" x14ac:dyDescent="0.2">
      <c r="Z273" s="377"/>
      <c r="AH273" s="378"/>
    </row>
    <row r="274" spans="26:34" s="246" customFormat="1" x14ac:dyDescent="0.2">
      <c r="Z274" s="377"/>
      <c r="AH274" s="378"/>
    </row>
    <row r="275" spans="26:34" s="246" customFormat="1" x14ac:dyDescent="0.2">
      <c r="Z275" s="377"/>
      <c r="AH275" s="378"/>
    </row>
    <row r="276" spans="26:34" s="246" customFormat="1" x14ac:dyDescent="0.2">
      <c r="Z276" s="377"/>
      <c r="AH276" s="378"/>
    </row>
    <row r="277" spans="26:34" s="246" customFormat="1" x14ac:dyDescent="0.2">
      <c r="Z277" s="377"/>
      <c r="AH277" s="378"/>
    </row>
    <row r="278" spans="26:34" s="246" customFormat="1" x14ac:dyDescent="0.2">
      <c r="Z278" s="377"/>
      <c r="AH278" s="378"/>
    </row>
    <row r="279" spans="26:34" s="246" customFormat="1" x14ac:dyDescent="0.2">
      <c r="Z279" s="377"/>
      <c r="AH279" s="378"/>
    </row>
    <row r="280" spans="26:34" s="246" customFormat="1" x14ac:dyDescent="0.2">
      <c r="Z280" s="377"/>
      <c r="AH280" s="378"/>
    </row>
    <row r="281" spans="26:34" s="246" customFormat="1" x14ac:dyDescent="0.2">
      <c r="Z281" s="377"/>
      <c r="AH281" s="378"/>
    </row>
    <row r="282" spans="26:34" s="246" customFormat="1" x14ac:dyDescent="0.2">
      <c r="Z282" s="377"/>
      <c r="AH282" s="378"/>
    </row>
    <row r="283" spans="26:34" s="246" customFormat="1" x14ac:dyDescent="0.2">
      <c r="Z283" s="377"/>
      <c r="AH283" s="378"/>
    </row>
    <row r="284" spans="26:34" s="246" customFormat="1" x14ac:dyDescent="0.2">
      <c r="Z284" s="377"/>
      <c r="AH284" s="378"/>
    </row>
    <row r="285" spans="26:34" s="246" customFormat="1" x14ac:dyDescent="0.2">
      <c r="Z285" s="377"/>
      <c r="AH285" s="378"/>
    </row>
    <row r="286" spans="26:34" s="246" customFormat="1" x14ac:dyDescent="0.2">
      <c r="Z286" s="377"/>
      <c r="AH286" s="378"/>
    </row>
    <row r="287" spans="26:34" s="246" customFormat="1" x14ac:dyDescent="0.2">
      <c r="Z287" s="377"/>
      <c r="AH287" s="378"/>
    </row>
    <row r="288" spans="26:34" s="246" customFormat="1" x14ac:dyDescent="0.2">
      <c r="Z288" s="377"/>
      <c r="AH288" s="378"/>
    </row>
    <row r="289" spans="26:34" s="246" customFormat="1" x14ac:dyDescent="0.2">
      <c r="Z289" s="377"/>
      <c r="AH289" s="378"/>
    </row>
    <row r="290" spans="26:34" s="246" customFormat="1" x14ac:dyDescent="0.2">
      <c r="Z290" s="377"/>
      <c r="AH290" s="378"/>
    </row>
    <row r="291" spans="26:34" s="246" customFormat="1" x14ac:dyDescent="0.2">
      <c r="Z291" s="377"/>
      <c r="AH291" s="378"/>
    </row>
    <row r="292" spans="26:34" s="246" customFormat="1" x14ac:dyDescent="0.2">
      <c r="Z292" s="377"/>
      <c r="AH292" s="378"/>
    </row>
    <row r="293" spans="26:34" s="246" customFormat="1" x14ac:dyDescent="0.2">
      <c r="Z293" s="377"/>
      <c r="AH293" s="378"/>
    </row>
    <row r="294" spans="26:34" s="246" customFormat="1" x14ac:dyDescent="0.2">
      <c r="Z294" s="377"/>
      <c r="AH294" s="378"/>
    </row>
    <row r="295" spans="26:34" s="246" customFormat="1" x14ac:dyDescent="0.2">
      <c r="Z295" s="377"/>
      <c r="AH295" s="378"/>
    </row>
    <row r="296" spans="26:34" s="246" customFormat="1" x14ac:dyDescent="0.2">
      <c r="Z296" s="377"/>
      <c r="AH296" s="378"/>
    </row>
    <row r="297" spans="26:34" s="246" customFormat="1" x14ac:dyDescent="0.2">
      <c r="Z297" s="377"/>
      <c r="AH297" s="378"/>
    </row>
    <row r="298" spans="26:34" s="246" customFormat="1" x14ac:dyDescent="0.2">
      <c r="Z298" s="377"/>
      <c r="AH298" s="378"/>
    </row>
    <row r="299" spans="26:34" s="246" customFormat="1" x14ac:dyDescent="0.2">
      <c r="Z299" s="377"/>
      <c r="AH299" s="378"/>
    </row>
    <row r="300" spans="26:34" s="246" customFormat="1" x14ac:dyDescent="0.2">
      <c r="Z300" s="377"/>
      <c r="AH300" s="378"/>
    </row>
    <row r="301" spans="26:34" s="246" customFormat="1" x14ac:dyDescent="0.2">
      <c r="Z301" s="377"/>
      <c r="AH301" s="378"/>
    </row>
    <row r="302" spans="26:34" s="246" customFormat="1" x14ac:dyDescent="0.2">
      <c r="Z302" s="377"/>
      <c r="AH302" s="378"/>
    </row>
    <row r="303" spans="26:34" s="246" customFormat="1" x14ac:dyDescent="0.2">
      <c r="Z303" s="377"/>
      <c r="AH303" s="378"/>
    </row>
    <row r="304" spans="26:34" s="246" customFormat="1" x14ac:dyDescent="0.2">
      <c r="Z304" s="377"/>
      <c r="AH304" s="378"/>
    </row>
    <row r="305" spans="26:34" s="246" customFormat="1" x14ac:dyDescent="0.2">
      <c r="Z305" s="377"/>
      <c r="AH305" s="378"/>
    </row>
    <row r="306" spans="26:34" s="246" customFormat="1" x14ac:dyDescent="0.2">
      <c r="Z306" s="377"/>
      <c r="AH306" s="378"/>
    </row>
    <row r="307" spans="26:34" s="246" customFormat="1" x14ac:dyDescent="0.2">
      <c r="Z307" s="377"/>
      <c r="AH307" s="378"/>
    </row>
    <row r="308" spans="26:34" s="246" customFormat="1" x14ac:dyDescent="0.2">
      <c r="Z308" s="377"/>
      <c r="AH308" s="378"/>
    </row>
    <row r="309" spans="26:34" s="246" customFormat="1" x14ac:dyDescent="0.2">
      <c r="Z309" s="377"/>
      <c r="AH309" s="378"/>
    </row>
    <row r="310" spans="26:34" s="246" customFormat="1" x14ac:dyDescent="0.2">
      <c r="Z310" s="377"/>
      <c r="AH310" s="378"/>
    </row>
    <row r="311" spans="26:34" s="246" customFormat="1" x14ac:dyDescent="0.2">
      <c r="Z311" s="377"/>
      <c r="AH311" s="378"/>
    </row>
    <row r="312" spans="26:34" s="246" customFormat="1" x14ac:dyDescent="0.2">
      <c r="Z312" s="377"/>
      <c r="AH312" s="378"/>
    </row>
    <row r="313" spans="26:34" s="246" customFormat="1" x14ac:dyDescent="0.2">
      <c r="Z313" s="377"/>
      <c r="AH313" s="378"/>
    </row>
    <row r="314" spans="26:34" s="246" customFormat="1" x14ac:dyDescent="0.2">
      <c r="Z314" s="377"/>
      <c r="AH314" s="378"/>
    </row>
    <row r="315" spans="26:34" s="246" customFormat="1" x14ac:dyDescent="0.2">
      <c r="Z315" s="377"/>
      <c r="AH315" s="378"/>
    </row>
    <row r="316" spans="26:34" s="246" customFormat="1" x14ac:dyDescent="0.2">
      <c r="Z316" s="377"/>
      <c r="AH316" s="378"/>
    </row>
    <row r="317" spans="26:34" s="246" customFormat="1" x14ac:dyDescent="0.2">
      <c r="Z317" s="377"/>
      <c r="AH317" s="378"/>
    </row>
    <row r="318" spans="26:34" s="246" customFormat="1" x14ac:dyDescent="0.2">
      <c r="Z318" s="377"/>
      <c r="AH318" s="378"/>
    </row>
    <row r="319" spans="26:34" s="246" customFormat="1" x14ac:dyDescent="0.2">
      <c r="Z319" s="377"/>
      <c r="AH319" s="378"/>
    </row>
    <row r="320" spans="26:34" s="246" customFormat="1" x14ac:dyDescent="0.2">
      <c r="Z320" s="377"/>
      <c r="AH320" s="378"/>
    </row>
    <row r="321" spans="26:34" s="246" customFormat="1" x14ac:dyDescent="0.2">
      <c r="Z321" s="377"/>
      <c r="AH321" s="378"/>
    </row>
    <row r="322" spans="26:34" s="246" customFormat="1" x14ac:dyDescent="0.2">
      <c r="Z322" s="377"/>
      <c r="AH322" s="378"/>
    </row>
    <row r="323" spans="26:34" s="246" customFormat="1" x14ac:dyDescent="0.2">
      <c r="Z323" s="377"/>
      <c r="AH323" s="378"/>
    </row>
    <row r="324" spans="26:34" s="246" customFormat="1" x14ac:dyDescent="0.2">
      <c r="Z324" s="377"/>
      <c r="AH324" s="378"/>
    </row>
    <row r="325" spans="26:34" s="246" customFormat="1" x14ac:dyDescent="0.2">
      <c r="Z325" s="377"/>
      <c r="AH325" s="378"/>
    </row>
    <row r="326" spans="26:34" s="246" customFormat="1" x14ac:dyDescent="0.2">
      <c r="Z326" s="377"/>
      <c r="AH326" s="378"/>
    </row>
    <row r="327" spans="26:34" s="246" customFormat="1" x14ac:dyDescent="0.2">
      <c r="Z327" s="377"/>
      <c r="AH327" s="378"/>
    </row>
    <row r="328" spans="26:34" s="246" customFormat="1" x14ac:dyDescent="0.2">
      <c r="Z328" s="377"/>
      <c r="AH328" s="378"/>
    </row>
    <row r="329" spans="26:34" s="246" customFormat="1" x14ac:dyDescent="0.2">
      <c r="Z329" s="377"/>
      <c r="AH329" s="378"/>
    </row>
    <row r="330" spans="26:34" s="246" customFormat="1" x14ac:dyDescent="0.2">
      <c r="Z330" s="377"/>
      <c r="AH330" s="378"/>
    </row>
    <row r="331" spans="26:34" s="246" customFormat="1" x14ac:dyDescent="0.2">
      <c r="Z331" s="377"/>
      <c r="AH331" s="378"/>
    </row>
    <row r="332" spans="26:34" s="246" customFormat="1" x14ac:dyDescent="0.2">
      <c r="Z332" s="377"/>
      <c r="AH332" s="378"/>
    </row>
    <row r="333" spans="26:34" s="246" customFormat="1" x14ac:dyDescent="0.2">
      <c r="Z333" s="377"/>
      <c r="AH333" s="378"/>
    </row>
    <row r="334" spans="26:34" s="246" customFormat="1" x14ac:dyDescent="0.2">
      <c r="Z334" s="377"/>
      <c r="AH334" s="378"/>
    </row>
    <row r="335" spans="26:34" s="246" customFormat="1" x14ac:dyDescent="0.2">
      <c r="Z335" s="377"/>
      <c r="AH335" s="378"/>
    </row>
    <row r="336" spans="26:34" s="246" customFormat="1" x14ac:dyDescent="0.2">
      <c r="Z336" s="377"/>
      <c r="AH336" s="378"/>
    </row>
    <row r="337" spans="26:34" s="246" customFormat="1" x14ac:dyDescent="0.2">
      <c r="Z337" s="377"/>
      <c r="AH337" s="378"/>
    </row>
    <row r="338" spans="26:34" s="246" customFormat="1" x14ac:dyDescent="0.2">
      <c r="Z338" s="377"/>
      <c r="AH338" s="378"/>
    </row>
    <row r="339" spans="26:34" s="246" customFormat="1" x14ac:dyDescent="0.2">
      <c r="Z339" s="377"/>
      <c r="AH339" s="378"/>
    </row>
    <row r="340" spans="26:34" s="246" customFormat="1" x14ac:dyDescent="0.2">
      <c r="Z340" s="377"/>
      <c r="AH340" s="378"/>
    </row>
    <row r="341" spans="26:34" s="246" customFormat="1" x14ac:dyDescent="0.2">
      <c r="Z341" s="377"/>
      <c r="AH341" s="378"/>
    </row>
    <row r="342" spans="26:34" s="246" customFormat="1" x14ac:dyDescent="0.2">
      <c r="Z342" s="377"/>
      <c r="AH342" s="378"/>
    </row>
    <row r="343" spans="26:34" s="246" customFormat="1" x14ac:dyDescent="0.2">
      <c r="Z343" s="377"/>
      <c r="AH343" s="378"/>
    </row>
    <row r="344" spans="26:34" s="246" customFormat="1" x14ac:dyDescent="0.2">
      <c r="Z344" s="377"/>
      <c r="AH344" s="378"/>
    </row>
    <row r="345" spans="26:34" s="246" customFormat="1" x14ac:dyDescent="0.2">
      <c r="Z345" s="377"/>
      <c r="AH345" s="378"/>
    </row>
    <row r="346" spans="26:34" s="246" customFormat="1" x14ac:dyDescent="0.2">
      <c r="Z346" s="377"/>
      <c r="AH346" s="378"/>
    </row>
  </sheetData>
  <sheetProtection algorithmName="SHA-512" hashValue="jRofUoep12YUp54empqosUnRuTaBBNp82CBNCY5eFmsHkyXWySlF7BNrzPYnpyLuzkYQyvDiiRP4gFrSQi5B4Q==" saltValue="XideT97L9Y46s2pTqiVI9w==" spinCount="100000" sheet="1" formatColumns="0" formatRows="0" sort="0" autoFilter="0"/>
  <mergeCells count="7">
    <mergeCell ref="Y2:AB2"/>
    <mergeCell ref="L4:V4"/>
    <mergeCell ref="L2:V3"/>
    <mergeCell ref="B94:K98"/>
    <mergeCell ref="L5:R5"/>
    <mergeCell ref="T5:T6"/>
    <mergeCell ref="V5:V6"/>
  </mergeCells>
  <phoneticPr fontId="6" type="noConversion"/>
  <conditionalFormatting sqref="V7:V91">
    <cfRule type="expression" dxfId="1" priority="5">
      <formula>$W7=1</formula>
    </cfRule>
  </conditionalFormatting>
  <conditionalFormatting sqref="H7:H91">
    <cfRule type="cellIs" dxfId="0" priority="1" operator="lessThan">
      <formula>0</formula>
    </cfRule>
  </conditionalFormatting>
  <dataValidations count="2">
    <dataValidation type="list" allowBlank="1" showInputMessage="1" showErrorMessage="1" sqref="K7:K91" xr:uid="{00000000-0002-0000-0100-000000000000}">
      <formula1>Staff_Alloc</formula1>
    </dataValidation>
    <dataValidation type="list" allowBlank="1" showInputMessage="1" showErrorMessage="1" sqref="D7:D91" xr:uid="{00000000-0002-0000-0100-000001000000}">
      <formula1>Location</formula1>
    </dataValidation>
  </dataValidations>
  <pageMargins left="0.23622047244094491" right="0.23622047244094491" top="0.59055118110236227" bottom="0.51181102362204722" header="0.31496062992125984" footer="0.31496062992125984"/>
  <pageSetup paperSize="9" scale="83" fitToHeight="0" orientation="landscape" r:id="rId1"/>
  <headerFooter>
    <oddFooter>&amp;L&amp;F&amp;CPage &amp;P/&amp;N</oddFooter>
  </headerFooter>
  <ignoredErrors>
    <ignoredError sqref="W6" unlockedFormula="1"/>
  </ignoredErrors>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E103"/>
  <sheetViews>
    <sheetView showGridLines="0" showZeros="0" topLeftCell="A2" zoomScaleNormal="100" zoomScaleSheetLayoutView="90" workbookViewId="0">
      <selection activeCell="A2" sqref="A2"/>
    </sheetView>
  </sheetViews>
  <sheetFormatPr defaultColWidth="9.109375" defaultRowHeight="14.4" x14ac:dyDescent="0.25"/>
  <cols>
    <col min="1" max="1" width="3.6640625" style="260" customWidth="1"/>
    <col min="2" max="2" width="45.5546875" style="260" bestFit="1" customWidth="1"/>
    <col min="3" max="3" width="68" style="260" customWidth="1"/>
    <col min="4" max="16384" width="9.109375" style="260"/>
  </cols>
  <sheetData>
    <row r="1" spans="2:3" hidden="1" x14ac:dyDescent="0.25"/>
    <row r="3" spans="2:3" x14ac:dyDescent="0.25">
      <c r="B3" s="519" t="s">
        <v>127</v>
      </c>
      <c r="C3" s="519"/>
    </row>
    <row r="4" spans="2:3" ht="57.75" customHeight="1" x14ac:dyDescent="0.25">
      <c r="B4" s="258" t="s">
        <v>124</v>
      </c>
      <c r="C4" s="448" t="s">
        <v>232</v>
      </c>
    </row>
    <row r="5" spans="2:3" x14ac:dyDescent="0.25">
      <c r="B5" s="520" t="s">
        <v>77</v>
      </c>
      <c r="C5" s="151" t="s">
        <v>89</v>
      </c>
    </row>
    <row r="6" spans="2:3" x14ac:dyDescent="0.25">
      <c r="B6" s="520"/>
      <c r="C6" s="151" t="s">
        <v>121</v>
      </c>
    </row>
    <row r="7" spans="2:3" x14ac:dyDescent="0.25">
      <c r="B7" s="520"/>
      <c r="C7" s="151" t="s">
        <v>78</v>
      </c>
    </row>
    <row r="8" spans="2:3" x14ac:dyDescent="0.25">
      <c r="B8" s="520"/>
      <c r="C8" s="151" t="s">
        <v>91</v>
      </c>
    </row>
    <row r="9" spans="2:3" x14ac:dyDescent="0.25">
      <c r="B9" s="520" t="s">
        <v>5</v>
      </c>
      <c r="C9" s="151" t="s">
        <v>80</v>
      </c>
    </row>
    <row r="10" spans="2:3" x14ac:dyDescent="0.25">
      <c r="B10" s="520"/>
      <c r="C10" s="151" t="s">
        <v>79</v>
      </c>
    </row>
    <row r="11" spans="2:3" x14ac:dyDescent="0.25">
      <c r="B11" s="520"/>
      <c r="C11" s="151" t="s">
        <v>169</v>
      </c>
    </row>
    <row r="12" spans="2:3" x14ac:dyDescent="0.25">
      <c r="B12" s="520"/>
      <c r="C12" s="151" t="s">
        <v>81</v>
      </c>
    </row>
    <row r="13" spans="2:3" x14ac:dyDescent="0.25">
      <c r="B13" s="520" t="s">
        <v>16</v>
      </c>
      <c r="C13" s="151" t="s">
        <v>82</v>
      </c>
    </row>
    <row r="14" spans="2:3" x14ac:dyDescent="0.25">
      <c r="B14" s="520"/>
      <c r="C14" s="151" t="s">
        <v>170</v>
      </c>
    </row>
    <row r="15" spans="2:3" x14ac:dyDescent="0.25">
      <c r="B15" s="520"/>
      <c r="C15" s="151" t="s">
        <v>83</v>
      </c>
    </row>
    <row r="16" spans="2:3" x14ac:dyDescent="0.25">
      <c r="B16" s="520"/>
      <c r="C16" s="151" t="s">
        <v>84</v>
      </c>
    </row>
    <row r="17" spans="2:3" x14ac:dyDescent="0.25">
      <c r="B17" s="520"/>
      <c r="C17" s="151" t="s">
        <v>6</v>
      </c>
    </row>
    <row r="18" spans="2:3" x14ac:dyDescent="0.25">
      <c r="B18" s="520"/>
      <c r="C18" s="151" t="s">
        <v>85</v>
      </c>
    </row>
    <row r="19" spans="2:3" x14ac:dyDescent="0.25">
      <c r="B19" s="520" t="s">
        <v>119</v>
      </c>
      <c r="C19" s="151" t="s">
        <v>171</v>
      </c>
    </row>
    <row r="20" spans="2:3" x14ac:dyDescent="0.25">
      <c r="B20" s="520"/>
      <c r="C20" s="151" t="s">
        <v>86</v>
      </c>
    </row>
    <row r="21" spans="2:3" x14ac:dyDescent="0.25">
      <c r="B21" s="520"/>
      <c r="C21" s="151" t="s">
        <v>172</v>
      </c>
    </row>
    <row r="22" spans="2:3" x14ac:dyDescent="0.25">
      <c r="B22" s="520"/>
      <c r="C22" s="151" t="s">
        <v>87</v>
      </c>
    </row>
    <row r="23" spans="2:3" x14ac:dyDescent="0.25">
      <c r="B23" s="520"/>
      <c r="C23" s="151" t="s">
        <v>88</v>
      </c>
    </row>
    <row r="24" spans="2:3" x14ac:dyDescent="0.3">
      <c r="B24" s="259" t="s">
        <v>8</v>
      </c>
      <c r="C24" s="259"/>
    </row>
    <row r="25" spans="2:3" s="261" customFormat="1" x14ac:dyDescent="0.25">
      <c r="B25" s="514" t="s">
        <v>125</v>
      </c>
      <c r="C25" s="514"/>
    </row>
    <row r="26" spans="2:3" s="261" customFormat="1" x14ac:dyDescent="0.25">
      <c r="B26" s="262"/>
      <c r="C26" s="262"/>
    </row>
    <row r="27" spans="2:3" x14ac:dyDescent="0.3">
      <c r="B27" s="263"/>
      <c r="C27" s="264"/>
    </row>
    <row r="28" spans="2:3" x14ac:dyDescent="0.25">
      <c r="B28" s="519" t="s">
        <v>122</v>
      </c>
      <c r="C28" s="519"/>
    </row>
    <row r="29" spans="2:3" ht="72" customHeight="1" x14ac:dyDescent="0.25">
      <c r="B29" s="258" t="s">
        <v>124</v>
      </c>
      <c r="C29" s="265" t="s">
        <v>177</v>
      </c>
    </row>
    <row r="30" spans="2:3" x14ac:dyDescent="0.25">
      <c r="B30" s="520" t="s">
        <v>77</v>
      </c>
      <c r="C30" s="151" t="s">
        <v>89</v>
      </c>
    </row>
    <row r="31" spans="2:3" x14ac:dyDescent="0.25">
      <c r="B31" s="520"/>
      <c r="C31" s="151" t="s">
        <v>90</v>
      </c>
    </row>
    <row r="32" spans="2:3" x14ac:dyDescent="0.25">
      <c r="B32" s="520"/>
      <c r="C32" s="151" t="s">
        <v>78</v>
      </c>
    </row>
    <row r="33" spans="2:3" x14ac:dyDescent="0.25">
      <c r="B33" s="520"/>
      <c r="C33" s="151" t="s">
        <v>91</v>
      </c>
    </row>
    <row r="34" spans="2:3" ht="28.8" x14ac:dyDescent="0.25">
      <c r="B34" s="522" t="s">
        <v>19</v>
      </c>
      <c r="C34" s="151" t="s">
        <v>178</v>
      </c>
    </row>
    <row r="35" spans="2:3" ht="28.8" x14ac:dyDescent="0.25">
      <c r="B35" s="522"/>
      <c r="C35" s="151" t="s">
        <v>179</v>
      </c>
    </row>
    <row r="36" spans="2:3" ht="43.2" x14ac:dyDescent="0.25">
      <c r="B36" s="522"/>
      <c r="C36" s="151" t="s">
        <v>180</v>
      </c>
    </row>
    <row r="37" spans="2:3" x14ac:dyDescent="0.25">
      <c r="B37" s="522"/>
      <c r="C37" s="151" t="s">
        <v>92</v>
      </c>
    </row>
    <row r="38" spans="2:3" x14ac:dyDescent="0.3">
      <c r="B38" s="259" t="s">
        <v>8</v>
      </c>
      <c r="C38" s="259"/>
    </row>
    <row r="39" spans="2:3" s="261" customFormat="1" x14ac:dyDescent="0.25">
      <c r="B39" s="514" t="s">
        <v>173</v>
      </c>
      <c r="C39" s="514"/>
    </row>
    <row r="40" spans="2:3" ht="27.6" customHeight="1" x14ac:dyDescent="0.25">
      <c r="B40" s="514" t="s">
        <v>193</v>
      </c>
      <c r="C40" s="514"/>
    </row>
    <row r="41" spans="2:3" s="261" customFormat="1" x14ac:dyDescent="0.25">
      <c r="B41" s="262"/>
      <c r="C41" s="262"/>
    </row>
    <row r="42" spans="2:3" x14ac:dyDescent="0.25">
      <c r="B42" s="264"/>
      <c r="C42" s="264"/>
    </row>
    <row r="43" spans="2:3" x14ac:dyDescent="0.25">
      <c r="B43" s="519" t="s">
        <v>123</v>
      </c>
      <c r="C43" s="519"/>
    </row>
    <row r="44" spans="2:3" ht="43.2" x14ac:dyDescent="0.25">
      <c r="B44" s="258" t="s">
        <v>124</v>
      </c>
      <c r="C44" s="265" t="s">
        <v>128</v>
      </c>
    </row>
    <row r="45" spans="2:3" x14ac:dyDescent="0.25">
      <c r="B45" s="520" t="s">
        <v>77</v>
      </c>
      <c r="C45" s="151" t="s">
        <v>89</v>
      </c>
    </row>
    <row r="46" spans="2:3" x14ac:dyDescent="0.25">
      <c r="B46" s="520"/>
      <c r="C46" s="151" t="s">
        <v>90</v>
      </c>
    </row>
    <row r="47" spans="2:3" x14ac:dyDescent="0.25">
      <c r="B47" s="520"/>
      <c r="C47" s="151" t="s">
        <v>78</v>
      </c>
    </row>
    <row r="48" spans="2:3" x14ac:dyDescent="0.25">
      <c r="B48" s="520"/>
      <c r="C48" s="151" t="s">
        <v>91</v>
      </c>
    </row>
    <row r="49" spans="2:3" ht="57.6" x14ac:dyDescent="0.25">
      <c r="B49" s="515" t="s">
        <v>93</v>
      </c>
      <c r="C49" s="151" t="s">
        <v>129</v>
      </c>
    </row>
    <row r="50" spans="2:3" ht="28.8" x14ac:dyDescent="0.25">
      <c r="B50" s="515"/>
      <c r="C50" s="151" t="s">
        <v>157</v>
      </c>
    </row>
    <row r="51" spans="2:3" x14ac:dyDescent="0.25">
      <c r="B51" s="266" t="s">
        <v>22</v>
      </c>
      <c r="C51" s="151" t="s">
        <v>94</v>
      </c>
    </row>
    <row r="52" spans="2:3" ht="28.8" x14ac:dyDescent="0.25">
      <c r="B52" s="266" t="s">
        <v>121</v>
      </c>
      <c r="C52" s="449" t="s">
        <v>233</v>
      </c>
    </row>
    <row r="53" spans="2:3" x14ac:dyDescent="0.25">
      <c r="B53" s="266" t="s">
        <v>130</v>
      </c>
      <c r="C53" s="449" t="s">
        <v>234</v>
      </c>
    </row>
    <row r="54" spans="2:3" x14ac:dyDescent="0.25">
      <c r="B54" s="267" t="s">
        <v>25</v>
      </c>
      <c r="C54" s="151" t="s">
        <v>95</v>
      </c>
    </row>
    <row r="55" spans="2:3" x14ac:dyDescent="0.3">
      <c r="B55" s="259" t="s">
        <v>8</v>
      </c>
      <c r="C55" s="259"/>
    </row>
    <row r="56" spans="2:3" s="261" customFormat="1" x14ac:dyDescent="0.25">
      <c r="B56" s="514" t="s">
        <v>173</v>
      </c>
      <c r="C56" s="514"/>
    </row>
    <row r="57" spans="2:3" ht="27.6" customHeight="1" x14ac:dyDescent="0.25">
      <c r="B57" s="514" t="s">
        <v>190</v>
      </c>
      <c r="C57" s="514"/>
    </row>
    <row r="58" spans="2:3" s="261" customFormat="1" x14ac:dyDescent="0.25">
      <c r="B58" s="262"/>
      <c r="C58" s="262"/>
    </row>
    <row r="59" spans="2:3" x14ac:dyDescent="0.25">
      <c r="B59" s="264"/>
      <c r="C59" s="264"/>
    </row>
    <row r="60" spans="2:3" x14ac:dyDescent="0.25">
      <c r="B60" s="523" t="s">
        <v>27</v>
      </c>
      <c r="C60" s="523"/>
    </row>
    <row r="61" spans="2:3" ht="57.6" x14ac:dyDescent="0.25">
      <c r="B61" s="509" t="s">
        <v>251</v>
      </c>
      <c r="C61" s="450" t="s">
        <v>235</v>
      </c>
    </row>
    <row r="62" spans="2:3" x14ac:dyDescent="0.25">
      <c r="B62" s="516"/>
      <c r="C62" s="450" t="s">
        <v>236</v>
      </c>
    </row>
    <row r="63" spans="2:3" x14ac:dyDescent="0.25">
      <c r="B63" s="516"/>
      <c r="C63" s="450" t="s">
        <v>237</v>
      </c>
    </row>
    <row r="64" spans="2:3" x14ac:dyDescent="0.25">
      <c r="B64" s="517"/>
      <c r="C64" s="450" t="s">
        <v>238</v>
      </c>
    </row>
    <row r="65" spans="2:5" ht="57.6" x14ac:dyDescent="0.25">
      <c r="B65" s="509" t="s">
        <v>250</v>
      </c>
      <c r="C65" s="450" t="s">
        <v>239</v>
      </c>
    </row>
    <row r="66" spans="2:5" ht="63.6" customHeight="1" x14ac:dyDescent="0.25">
      <c r="B66" s="516"/>
      <c r="C66" s="450" t="s">
        <v>236</v>
      </c>
    </row>
    <row r="67" spans="2:5" x14ac:dyDescent="0.25">
      <c r="B67" s="516"/>
      <c r="C67" s="450" t="s">
        <v>237</v>
      </c>
    </row>
    <row r="68" spans="2:5" x14ac:dyDescent="0.25">
      <c r="B68" s="517"/>
      <c r="C68" s="450" t="s">
        <v>240</v>
      </c>
    </row>
    <row r="69" spans="2:5" ht="43.2" x14ac:dyDescent="0.25">
      <c r="B69" s="509" t="s">
        <v>220</v>
      </c>
      <c r="C69" s="450" t="s">
        <v>241</v>
      </c>
    </row>
    <row r="70" spans="2:5" ht="43.2" x14ac:dyDescent="0.25">
      <c r="B70" s="518"/>
      <c r="C70" s="450" t="s">
        <v>242</v>
      </c>
    </row>
    <row r="71" spans="2:5" ht="64.2" customHeight="1" x14ac:dyDescent="0.25">
      <c r="B71" s="509" t="s">
        <v>247</v>
      </c>
      <c r="C71" s="450" t="s">
        <v>243</v>
      </c>
    </row>
    <row r="72" spans="2:5" ht="43.2" x14ac:dyDescent="0.25">
      <c r="B72" s="510"/>
      <c r="C72" s="450" t="s">
        <v>244</v>
      </c>
    </row>
    <row r="73" spans="2:5" ht="43.2" x14ac:dyDescent="0.25">
      <c r="B73" s="511" t="s">
        <v>249</v>
      </c>
      <c r="C73" s="450" t="s">
        <v>245</v>
      </c>
    </row>
    <row r="74" spans="2:5" ht="43.2" x14ac:dyDescent="0.25">
      <c r="B74" s="512"/>
      <c r="C74" s="450" t="s">
        <v>246</v>
      </c>
    </row>
    <row r="75" spans="2:5" ht="61.8" customHeight="1" x14ac:dyDescent="0.25">
      <c r="B75" s="513" t="s">
        <v>248</v>
      </c>
      <c r="C75" s="513"/>
    </row>
    <row r="76" spans="2:5" x14ac:dyDescent="0.25">
      <c r="B76" s="264"/>
      <c r="C76" s="264"/>
    </row>
    <row r="77" spans="2:5" s="261" customFormat="1" x14ac:dyDescent="0.25">
      <c r="B77" s="262"/>
      <c r="C77" s="262"/>
    </row>
    <row r="78" spans="2:5" x14ac:dyDescent="0.25">
      <c r="B78" s="519" t="s">
        <v>31</v>
      </c>
      <c r="C78" s="519"/>
    </row>
    <row r="79" spans="2:5" ht="43.2" x14ac:dyDescent="0.25">
      <c r="B79" s="266" t="s">
        <v>124</v>
      </c>
      <c r="C79" s="151" t="s">
        <v>174</v>
      </c>
    </row>
    <row r="80" spans="2:5" x14ac:dyDescent="0.25">
      <c r="B80" s="515" t="s">
        <v>15</v>
      </c>
      <c r="C80" s="151" t="s">
        <v>89</v>
      </c>
      <c r="D80" s="268"/>
      <c r="E80" s="268"/>
    </row>
    <row r="81" spans="2:5" x14ac:dyDescent="0.25">
      <c r="B81" s="515"/>
      <c r="C81" s="151" t="s">
        <v>90</v>
      </c>
      <c r="D81" s="268"/>
      <c r="E81" s="268"/>
    </row>
    <row r="82" spans="2:5" x14ac:dyDescent="0.25">
      <c r="B82" s="515"/>
      <c r="C82" s="151" t="s">
        <v>78</v>
      </c>
      <c r="D82" s="268"/>
      <c r="E82" s="268"/>
    </row>
    <row r="83" spans="2:5" x14ac:dyDescent="0.25">
      <c r="B83" s="515"/>
      <c r="C83" s="151" t="s">
        <v>91</v>
      </c>
    </row>
    <row r="84" spans="2:5" x14ac:dyDescent="0.25">
      <c r="B84" s="515" t="s">
        <v>32</v>
      </c>
      <c r="C84" s="151" t="s">
        <v>96</v>
      </c>
    </row>
    <row r="85" spans="2:5" x14ac:dyDescent="0.25">
      <c r="B85" s="515"/>
      <c r="C85" s="151" t="s">
        <v>97</v>
      </c>
    </row>
    <row r="86" spans="2:5" x14ac:dyDescent="0.25">
      <c r="B86" s="515"/>
      <c r="C86" s="151" t="s">
        <v>98</v>
      </c>
    </row>
    <row r="87" spans="2:5" x14ac:dyDescent="0.25">
      <c r="B87" s="515" t="s">
        <v>33</v>
      </c>
      <c r="C87" s="151" t="s">
        <v>99</v>
      </c>
    </row>
    <row r="88" spans="2:5" x14ac:dyDescent="0.25">
      <c r="B88" s="515"/>
      <c r="C88" s="151" t="s">
        <v>100</v>
      </c>
    </row>
    <row r="89" spans="2:5" x14ac:dyDescent="0.25">
      <c r="B89" s="515"/>
      <c r="C89" s="151" t="s">
        <v>101</v>
      </c>
    </row>
    <row r="90" spans="2:5" x14ac:dyDescent="0.25">
      <c r="B90" s="515" t="s">
        <v>21</v>
      </c>
      <c r="C90" s="151" t="s">
        <v>102</v>
      </c>
    </row>
    <row r="91" spans="2:5" x14ac:dyDescent="0.25">
      <c r="B91" s="515"/>
      <c r="C91" s="151" t="s">
        <v>103</v>
      </c>
    </row>
    <row r="92" spans="2:5" x14ac:dyDescent="0.25">
      <c r="B92" s="515"/>
      <c r="C92" s="151" t="s">
        <v>104</v>
      </c>
    </row>
    <row r="93" spans="2:5" x14ac:dyDescent="0.25">
      <c r="B93" s="515"/>
      <c r="C93" s="151" t="s">
        <v>168</v>
      </c>
    </row>
    <row r="94" spans="2:5" x14ac:dyDescent="0.25">
      <c r="B94" s="264"/>
      <c r="C94" s="264"/>
    </row>
    <row r="95" spans="2:5" s="261" customFormat="1" x14ac:dyDescent="0.25">
      <c r="B95" s="262"/>
      <c r="C95" s="262"/>
    </row>
    <row r="96" spans="2:5" x14ac:dyDescent="0.25">
      <c r="B96" s="269" t="s">
        <v>133</v>
      </c>
      <c r="C96" s="269" t="s">
        <v>105</v>
      </c>
    </row>
    <row r="97" spans="2:3" x14ac:dyDescent="0.25">
      <c r="B97" s="270" t="s">
        <v>127</v>
      </c>
      <c r="C97" s="383" t="s">
        <v>181</v>
      </c>
    </row>
    <row r="98" spans="2:3" ht="28.8" x14ac:dyDescent="0.25">
      <c r="B98" s="270" t="s">
        <v>122</v>
      </c>
      <c r="C98" s="271" t="s">
        <v>132</v>
      </c>
    </row>
    <row r="99" spans="2:3" ht="28.8" x14ac:dyDescent="0.25">
      <c r="B99" s="270" t="s">
        <v>123</v>
      </c>
      <c r="C99" s="382" t="s">
        <v>132</v>
      </c>
    </row>
    <row r="100" spans="2:3" ht="28.8" x14ac:dyDescent="0.25">
      <c r="B100" s="270" t="s">
        <v>27</v>
      </c>
      <c r="C100" s="271" t="s">
        <v>132</v>
      </c>
    </row>
    <row r="101" spans="2:3" ht="28.8" x14ac:dyDescent="0.25">
      <c r="B101" s="270" t="s">
        <v>31</v>
      </c>
      <c r="C101" s="271" t="s">
        <v>132</v>
      </c>
    </row>
    <row r="102" spans="2:3" x14ac:dyDescent="0.25">
      <c r="B102" s="270" t="s">
        <v>34</v>
      </c>
      <c r="C102" s="271" t="s">
        <v>134</v>
      </c>
    </row>
    <row r="103" spans="2:3" ht="31.2" customHeight="1" x14ac:dyDescent="0.25">
      <c r="B103" s="521" t="s">
        <v>194</v>
      </c>
      <c r="C103" s="521"/>
    </row>
  </sheetData>
  <sheetProtection algorithmName="SHA-512" hashValue="M6u8JeMOoztUozJJTBF32rqB26y337P55QKjNnIs/GILxe4amiVWPP7v/4IHk5vkJ88Eq0oQR9BCBKhlt0eQoQ==" saltValue="NVth/pbGgzR6N84cl/y7SA==" spinCount="100000" sheet="1" formatColumns="0" formatRows="0"/>
  <mergeCells count="29">
    <mergeCell ref="B103:C103"/>
    <mergeCell ref="B25:C25"/>
    <mergeCell ref="B28:C28"/>
    <mergeCell ref="B30:B33"/>
    <mergeCell ref="B34:B37"/>
    <mergeCell ref="B43:C43"/>
    <mergeCell ref="B39:C39"/>
    <mergeCell ref="B40:C40"/>
    <mergeCell ref="B80:B83"/>
    <mergeCell ref="B84:B86"/>
    <mergeCell ref="B87:B89"/>
    <mergeCell ref="B90:B93"/>
    <mergeCell ref="B60:C60"/>
    <mergeCell ref="B45:B48"/>
    <mergeCell ref="B78:C78"/>
    <mergeCell ref="B56:C56"/>
    <mergeCell ref="B3:C3"/>
    <mergeCell ref="B5:B8"/>
    <mergeCell ref="B9:B12"/>
    <mergeCell ref="B13:B18"/>
    <mergeCell ref="B19:B23"/>
    <mergeCell ref="B71:B72"/>
    <mergeCell ref="B73:B74"/>
    <mergeCell ref="B75:C75"/>
    <mergeCell ref="B57:C57"/>
    <mergeCell ref="B49:B50"/>
    <mergeCell ref="B61:B64"/>
    <mergeCell ref="B65:B68"/>
    <mergeCell ref="B69:B70"/>
  </mergeCells>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DB33"/>
  <sheetViews>
    <sheetView workbookViewId="0">
      <selection sqref="A1:B1"/>
    </sheetView>
  </sheetViews>
  <sheetFormatPr defaultColWidth="8.88671875" defaultRowHeight="13.2" x14ac:dyDescent="0.25"/>
  <cols>
    <col min="1" max="1" width="1.44140625" style="214" customWidth="1"/>
    <col min="2" max="2" width="11.33203125" style="214" customWidth="1"/>
    <col min="3" max="4" width="8" style="214" customWidth="1"/>
    <col min="5" max="5" width="19.5546875" style="214" customWidth="1"/>
    <col min="6" max="6" width="0.6640625" style="214" customWidth="1"/>
    <col min="7" max="7" width="10.109375" style="214" customWidth="1"/>
    <col min="8" max="8" width="0.6640625" style="214" customWidth="1"/>
    <col min="9" max="9" width="10.109375" style="214" customWidth="1"/>
    <col min="10" max="10" width="0.6640625" style="214" customWidth="1"/>
    <col min="11" max="11" width="10.109375" style="214" customWidth="1"/>
    <col min="12" max="12" width="0.6640625" style="214" customWidth="1"/>
    <col min="13" max="13" width="10.109375" style="214" customWidth="1"/>
    <col min="14" max="14" width="0.6640625" style="214" customWidth="1"/>
    <col min="15" max="15" width="10.109375" style="214" hidden="1" customWidth="1"/>
    <col min="16" max="16" width="0.6640625" style="214" hidden="1" customWidth="1"/>
    <col min="17" max="17" width="10.109375" style="214" hidden="1" customWidth="1"/>
    <col min="18" max="18" width="0.6640625" style="214" hidden="1" customWidth="1"/>
    <col min="19" max="19" width="10.109375" style="214" hidden="1" customWidth="1"/>
    <col min="20" max="20" width="0.6640625" style="214" hidden="1" customWidth="1"/>
    <col min="21" max="21" width="10.109375" style="214" customWidth="1"/>
    <col min="22" max="22" width="0.6640625" style="214" customWidth="1"/>
    <col min="23" max="24" width="10.109375" style="214" customWidth="1"/>
    <col min="25" max="16384" width="8.88671875" style="214"/>
  </cols>
  <sheetData>
    <row r="1" spans="1:106" s="278" customFormat="1" ht="12" x14ac:dyDescent="0.25">
      <c r="A1" s="537"/>
      <c r="B1" s="538"/>
      <c r="C1" s="247"/>
      <c r="D1" s="247"/>
      <c r="E1" s="272"/>
      <c r="F1" s="273"/>
      <c r="G1" s="211"/>
      <c r="H1" s="274"/>
      <c r="I1" s="169"/>
      <c r="J1" s="275"/>
      <c r="K1" s="169"/>
      <c r="L1" s="169"/>
      <c r="M1" s="276"/>
      <c r="N1" s="274"/>
      <c r="O1" s="169"/>
      <c r="P1" s="275"/>
      <c r="Q1" s="169"/>
      <c r="R1" s="169"/>
      <c r="S1" s="276"/>
      <c r="T1" s="276"/>
      <c r="U1" s="276"/>
      <c r="V1" s="276"/>
      <c r="W1" s="276"/>
      <c r="X1" s="277"/>
      <c r="Y1" s="171"/>
      <c r="Z1" s="246"/>
      <c r="AA1" s="246"/>
      <c r="AB1" s="246"/>
      <c r="AC1" s="246"/>
      <c r="AD1" s="246"/>
      <c r="AE1" s="246"/>
      <c r="AF1" s="246"/>
      <c r="AG1" s="246"/>
      <c r="AH1" s="246"/>
      <c r="AI1" s="246"/>
      <c r="AJ1" s="246"/>
      <c r="AK1" s="246"/>
      <c r="AL1" s="246"/>
      <c r="AM1" s="246"/>
      <c r="AN1" s="246"/>
      <c r="AO1" s="246"/>
      <c r="AP1" s="246"/>
      <c r="AQ1" s="246"/>
      <c r="AR1" s="246"/>
      <c r="AS1" s="246"/>
      <c r="AT1" s="246"/>
      <c r="AU1" s="246"/>
      <c r="AV1" s="246"/>
      <c r="AW1" s="246"/>
      <c r="AX1" s="246"/>
      <c r="AY1" s="246"/>
      <c r="AZ1" s="246"/>
      <c r="BA1" s="246"/>
      <c r="BB1" s="246"/>
      <c r="BC1" s="246"/>
      <c r="BD1" s="246"/>
      <c r="BE1" s="246"/>
      <c r="BF1" s="246"/>
      <c r="BG1" s="246"/>
      <c r="BH1" s="246"/>
      <c r="BI1" s="246"/>
      <c r="BJ1" s="246"/>
      <c r="BK1" s="246"/>
      <c r="BL1" s="246"/>
      <c r="BM1" s="246"/>
      <c r="BN1" s="246"/>
      <c r="BO1" s="246"/>
      <c r="BP1" s="246"/>
      <c r="BQ1" s="246"/>
      <c r="BR1" s="246"/>
      <c r="BS1" s="246"/>
      <c r="BT1" s="246"/>
      <c r="BU1" s="246"/>
      <c r="BV1" s="246"/>
      <c r="BW1" s="246"/>
      <c r="BX1" s="246"/>
      <c r="BY1" s="246"/>
      <c r="BZ1" s="246"/>
      <c r="CA1" s="246"/>
      <c r="CB1" s="246"/>
      <c r="CC1" s="246"/>
      <c r="CD1" s="246"/>
      <c r="CE1" s="246"/>
      <c r="CF1" s="246"/>
      <c r="CG1" s="246"/>
      <c r="CH1" s="246"/>
      <c r="CI1" s="246"/>
      <c r="CJ1" s="246"/>
      <c r="CK1" s="246"/>
      <c r="CL1" s="246"/>
      <c r="CM1" s="246"/>
      <c r="CN1" s="246"/>
      <c r="CO1" s="246"/>
      <c r="CP1" s="246"/>
      <c r="CQ1" s="246"/>
      <c r="CR1" s="246"/>
      <c r="CS1" s="246"/>
      <c r="CT1" s="246"/>
      <c r="CU1" s="246"/>
      <c r="CV1" s="246"/>
      <c r="CW1" s="246"/>
      <c r="CX1" s="246"/>
      <c r="CY1" s="246"/>
      <c r="CZ1" s="246"/>
      <c r="DA1" s="246"/>
      <c r="DB1" s="246"/>
    </row>
    <row r="2" spans="1:106" s="285" customFormat="1" ht="10.199999999999999" x14ac:dyDescent="0.2">
      <c r="A2" s="279"/>
      <c r="B2" s="280" t="s">
        <v>9</v>
      </c>
      <c r="C2" s="543" t="str">
        <f>'Budget de l''accord'!C2</f>
        <v>ONG int. ABC</v>
      </c>
      <c r="D2" s="544"/>
      <c r="E2" s="545"/>
      <c r="F2" s="281"/>
      <c r="G2" s="282"/>
      <c r="H2" s="282"/>
      <c r="I2" s="282"/>
      <c r="J2" s="282"/>
      <c r="K2" s="282"/>
      <c r="L2" s="282"/>
      <c r="M2" s="282"/>
      <c r="N2" s="282"/>
      <c r="O2" s="282"/>
      <c r="P2" s="282"/>
      <c r="Q2" s="282"/>
      <c r="R2" s="282"/>
      <c r="S2" s="282"/>
      <c r="T2" s="282"/>
      <c r="U2" s="282"/>
      <c r="V2" s="282"/>
      <c r="W2" s="282"/>
      <c r="X2" s="283"/>
      <c r="Y2" s="279"/>
      <c r="Z2" s="284"/>
      <c r="AA2" s="284"/>
      <c r="AB2" s="284"/>
      <c r="AC2" s="284"/>
      <c r="AD2" s="284"/>
      <c r="AE2" s="284"/>
      <c r="AF2" s="284"/>
      <c r="AG2" s="284"/>
      <c r="AH2" s="284"/>
      <c r="AI2" s="284"/>
      <c r="AJ2" s="284"/>
      <c r="AK2" s="284"/>
      <c r="AL2" s="284"/>
      <c r="AM2" s="284"/>
      <c r="AN2" s="284"/>
      <c r="AO2" s="284"/>
      <c r="AP2" s="284"/>
      <c r="AQ2" s="284"/>
      <c r="AR2" s="284"/>
      <c r="AS2" s="284"/>
      <c r="AT2" s="284"/>
      <c r="AU2" s="284"/>
      <c r="AV2" s="284"/>
      <c r="AW2" s="284"/>
      <c r="AX2" s="284"/>
      <c r="AY2" s="284"/>
      <c r="AZ2" s="284"/>
      <c r="BA2" s="284"/>
      <c r="BB2" s="284"/>
      <c r="BC2" s="284"/>
      <c r="BD2" s="284"/>
      <c r="BE2" s="284"/>
      <c r="BF2" s="284"/>
      <c r="BG2" s="284"/>
      <c r="BH2" s="284"/>
      <c r="BI2" s="284"/>
      <c r="BJ2" s="284"/>
      <c r="BK2" s="284"/>
      <c r="BL2" s="284"/>
      <c r="BM2" s="284"/>
      <c r="BN2" s="284"/>
      <c r="BO2" s="284"/>
      <c r="BP2" s="284"/>
      <c r="BQ2" s="284"/>
      <c r="BR2" s="284"/>
      <c r="BS2" s="284"/>
      <c r="BT2" s="284"/>
      <c r="BU2" s="284"/>
      <c r="BV2" s="284"/>
      <c r="BW2" s="284"/>
      <c r="BX2" s="284"/>
      <c r="BY2" s="284"/>
      <c r="BZ2" s="284"/>
      <c r="CA2" s="284"/>
      <c r="CB2" s="284"/>
      <c r="CC2" s="284"/>
      <c r="CD2" s="284"/>
      <c r="CE2" s="284"/>
      <c r="CF2" s="284"/>
      <c r="CG2" s="284"/>
      <c r="CH2" s="284"/>
      <c r="CI2" s="284"/>
      <c r="CJ2" s="284"/>
      <c r="CK2" s="284"/>
      <c r="CL2" s="284"/>
      <c r="CM2" s="284"/>
      <c r="CN2" s="284"/>
      <c r="CO2" s="284"/>
      <c r="CP2" s="284"/>
      <c r="CQ2" s="284"/>
      <c r="CR2" s="284"/>
      <c r="CS2" s="284"/>
      <c r="CT2" s="284"/>
      <c r="CU2" s="284"/>
      <c r="CV2" s="284"/>
      <c r="CW2" s="284"/>
      <c r="CX2" s="284"/>
      <c r="CY2" s="284"/>
      <c r="CZ2" s="284"/>
      <c r="DA2" s="284"/>
      <c r="DB2" s="284"/>
    </row>
    <row r="3" spans="1:106" s="285" customFormat="1" ht="11.4" customHeight="1" x14ac:dyDescent="0.2">
      <c r="A3" s="279"/>
      <c r="B3" s="546" t="s">
        <v>10</v>
      </c>
      <c r="C3" s="286"/>
      <c r="D3" s="287" t="s">
        <v>11</v>
      </c>
      <c r="E3" s="288">
        <f>'Budget de l''accord'!E3</f>
        <v>0</v>
      </c>
      <c r="F3" s="281"/>
      <c r="G3" s="289"/>
      <c r="H3" s="289"/>
      <c r="I3" s="232"/>
      <c r="J3" s="232"/>
      <c r="K3" s="232"/>
      <c r="L3" s="232"/>
      <c r="M3" s="232"/>
      <c r="N3" s="289"/>
      <c r="O3" s="232"/>
      <c r="P3" s="232"/>
      <c r="Q3" s="232"/>
      <c r="R3" s="232"/>
      <c r="S3" s="232"/>
      <c r="T3" s="232"/>
      <c r="U3" s="232"/>
      <c r="V3" s="232"/>
      <c r="W3" s="232"/>
      <c r="X3" s="232"/>
      <c r="Y3" s="279"/>
      <c r="Z3" s="284"/>
      <c r="AA3" s="284"/>
      <c r="AB3" s="284"/>
      <c r="AC3" s="284"/>
      <c r="AD3" s="284"/>
      <c r="AE3" s="284"/>
      <c r="AF3" s="284"/>
      <c r="AG3" s="284"/>
      <c r="AH3" s="284"/>
      <c r="AI3" s="284"/>
      <c r="AJ3" s="284"/>
      <c r="AK3" s="284"/>
      <c r="AL3" s="284"/>
      <c r="AM3" s="284"/>
      <c r="AN3" s="284"/>
      <c r="AO3" s="284"/>
      <c r="AP3" s="284"/>
      <c r="AQ3" s="284"/>
      <c r="AR3" s="284"/>
      <c r="AS3" s="284"/>
      <c r="AT3" s="284"/>
      <c r="AU3" s="284"/>
      <c r="AV3" s="284"/>
      <c r="AW3" s="284"/>
      <c r="AX3" s="284"/>
      <c r="AY3" s="284"/>
      <c r="AZ3" s="284"/>
      <c r="BA3" s="284"/>
      <c r="BB3" s="284"/>
      <c r="BC3" s="284"/>
      <c r="BD3" s="284"/>
      <c r="BE3" s="284"/>
      <c r="BF3" s="284"/>
      <c r="BG3" s="284"/>
      <c r="BH3" s="284"/>
      <c r="BI3" s="284"/>
      <c r="BJ3" s="284"/>
      <c r="BK3" s="284"/>
      <c r="BL3" s="284"/>
      <c r="BM3" s="284"/>
      <c r="BN3" s="284"/>
      <c r="BO3" s="284"/>
      <c r="BP3" s="284"/>
      <c r="BQ3" s="284"/>
      <c r="BR3" s="284"/>
      <c r="BS3" s="284"/>
      <c r="BT3" s="284"/>
      <c r="BU3" s="284"/>
      <c r="BV3" s="284"/>
      <c r="BW3" s="284"/>
      <c r="BX3" s="284"/>
      <c r="BY3" s="284"/>
      <c r="BZ3" s="284"/>
      <c r="CA3" s="284"/>
      <c r="CB3" s="284"/>
      <c r="CC3" s="284"/>
      <c r="CD3" s="284"/>
      <c r="CE3" s="284"/>
      <c r="CF3" s="284"/>
      <c r="CG3" s="284"/>
      <c r="CH3" s="284"/>
      <c r="CI3" s="284"/>
      <c r="CJ3" s="284"/>
      <c r="CK3" s="284"/>
      <c r="CL3" s="284"/>
      <c r="CM3" s="284"/>
      <c r="CN3" s="284"/>
      <c r="CO3" s="284"/>
      <c r="CP3" s="284"/>
      <c r="CQ3" s="284"/>
      <c r="CR3" s="284"/>
      <c r="CS3" s="284"/>
      <c r="CT3" s="284"/>
      <c r="CU3" s="284"/>
      <c r="CV3" s="284"/>
      <c r="CW3" s="284"/>
      <c r="CX3" s="284"/>
      <c r="CY3" s="284"/>
      <c r="CZ3" s="284"/>
      <c r="DA3" s="284"/>
      <c r="DB3" s="284"/>
    </row>
    <row r="4" spans="1:106" s="285" customFormat="1" ht="11.4" customHeight="1" x14ac:dyDescent="0.2">
      <c r="A4" s="279"/>
      <c r="B4" s="547"/>
      <c r="C4" s="290"/>
      <c r="D4" s="291" t="s">
        <v>12</v>
      </c>
      <c r="E4" s="292">
        <f>'Budget de l''accord'!E4</f>
        <v>0</v>
      </c>
      <c r="F4" s="281"/>
      <c r="G4" s="289"/>
      <c r="H4" s="289"/>
      <c r="I4" s="232"/>
      <c r="J4" s="232"/>
      <c r="K4" s="232"/>
      <c r="L4" s="232"/>
      <c r="M4" s="232"/>
      <c r="N4" s="289"/>
      <c r="O4" s="232"/>
      <c r="P4" s="232"/>
      <c r="Q4" s="232"/>
      <c r="R4" s="232"/>
      <c r="S4" s="232"/>
      <c r="T4" s="232"/>
      <c r="U4" s="232"/>
      <c r="V4" s="232"/>
      <c r="W4" s="232"/>
      <c r="X4" s="232"/>
      <c r="Y4" s="279"/>
      <c r="Z4" s="284"/>
      <c r="AA4" s="284"/>
      <c r="AB4" s="284"/>
      <c r="AC4" s="284"/>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4"/>
      <c r="BB4" s="284"/>
      <c r="BC4" s="284"/>
      <c r="BD4" s="284"/>
      <c r="BE4" s="284"/>
      <c r="BF4" s="284"/>
      <c r="BG4" s="284"/>
      <c r="BH4" s="284"/>
      <c r="BI4" s="284"/>
      <c r="BJ4" s="284"/>
      <c r="BK4" s="284"/>
      <c r="BL4" s="284"/>
      <c r="BM4" s="284"/>
      <c r="BN4" s="284"/>
      <c r="BO4" s="284"/>
      <c r="BP4" s="284"/>
      <c r="BQ4" s="284"/>
      <c r="BR4" s="284"/>
      <c r="BS4" s="284"/>
      <c r="BT4" s="284"/>
      <c r="BU4" s="284"/>
      <c r="BV4" s="284"/>
      <c r="BW4" s="284"/>
      <c r="BX4" s="284"/>
      <c r="BY4" s="284"/>
      <c r="BZ4" s="284"/>
      <c r="CA4" s="284"/>
      <c r="CB4" s="284"/>
      <c r="CC4" s="284"/>
      <c r="CD4" s="284"/>
      <c r="CE4" s="284"/>
      <c r="CF4" s="284"/>
      <c r="CG4" s="284"/>
      <c r="CH4" s="284"/>
      <c r="CI4" s="284"/>
      <c r="CJ4" s="284"/>
      <c r="CK4" s="284"/>
      <c r="CL4" s="284"/>
      <c r="CM4" s="284"/>
      <c r="CN4" s="284"/>
      <c r="CO4" s="284"/>
      <c r="CP4" s="284"/>
      <c r="CQ4" s="284"/>
      <c r="CR4" s="284"/>
      <c r="CS4" s="284"/>
      <c r="CT4" s="284"/>
      <c r="CU4" s="284"/>
      <c r="CV4" s="284"/>
      <c r="CW4" s="284"/>
      <c r="CX4" s="284"/>
      <c r="CY4" s="284"/>
      <c r="CZ4" s="284"/>
      <c r="DA4" s="284"/>
      <c r="DB4" s="284"/>
    </row>
    <row r="5" spans="1:106" s="285" customFormat="1" ht="11.4" customHeight="1" x14ac:dyDescent="0.2">
      <c r="A5" s="279"/>
      <c r="B5" s="548"/>
      <c r="C5" s="293"/>
      <c r="D5" s="294" t="s">
        <v>13</v>
      </c>
      <c r="E5" s="295">
        <f>'Budget de l''accord'!E5</f>
        <v>0</v>
      </c>
      <c r="F5" s="281"/>
      <c r="G5" s="289"/>
      <c r="H5" s="289"/>
      <c r="I5" s="232"/>
      <c r="J5" s="232"/>
      <c r="K5" s="232"/>
      <c r="L5" s="232"/>
      <c r="M5" s="232"/>
      <c r="N5" s="289"/>
      <c r="O5" s="232"/>
      <c r="P5" s="232"/>
      <c r="Q5" s="232"/>
      <c r="R5" s="232"/>
      <c r="S5" s="232"/>
      <c r="T5" s="232"/>
      <c r="U5" s="232"/>
      <c r="V5" s="232"/>
      <c r="W5" s="232"/>
      <c r="X5" s="232"/>
      <c r="Y5" s="279"/>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c r="BJ5" s="284"/>
      <c r="BK5" s="284"/>
      <c r="BL5" s="284"/>
      <c r="BM5" s="284"/>
      <c r="BN5" s="284"/>
      <c r="BO5" s="284"/>
      <c r="BP5" s="284"/>
      <c r="BQ5" s="284"/>
      <c r="BR5" s="284"/>
      <c r="BS5" s="284"/>
      <c r="BT5" s="284"/>
      <c r="BU5" s="284"/>
      <c r="BV5" s="284"/>
      <c r="BW5" s="284"/>
      <c r="BX5" s="284"/>
      <c r="BY5" s="284"/>
      <c r="BZ5" s="284"/>
      <c r="CA5" s="284"/>
      <c r="CB5" s="284"/>
      <c r="CC5" s="284"/>
      <c r="CD5" s="284"/>
      <c r="CE5" s="284"/>
      <c r="CF5" s="284"/>
      <c r="CG5" s="284"/>
      <c r="CH5" s="284"/>
      <c r="CI5" s="284"/>
      <c r="CJ5" s="284"/>
      <c r="CK5" s="284"/>
      <c r="CL5" s="284"/>
      <c r="CM5" s="284"/>
      <c r="CN5" s="284"/>
      <c r="CO5" s="284"/>
      <c r="CP5" s="284"/>
      <c r="CQ5" s="284"/>
      <c r="CR5" s="284"/>
      <c r="CS5" s="284"/>
      <c r="CT5" s="284"/>
      <c r="CU5" s="284"/>
      <c r="CV5" s="284"/>
      <c r="CW5" s="284"/>
      <c r="CX5" s="284"/>
      <c r="CY5" s="284"/>
      <c r="CZ5" s="284"/>
      <c r="DA5" s="284"/>
      <c r="DB5" s="284"/>
    </row>
    <row r="6" spans="1:106" s="278" customFormat="1" ht="11.4" customHeight="1" x14ac:dyDescent="0.2">
      <c r="A6" s="171"/>
      <c r="B6" s="296"/>
      <c r="C6" s="297"/>
      <c r="D6" s="297"/>
      <c r="E6" s="298"/>
      <c r="F6" s="299"/>
      <c r="G6" s="220"/>
      <c r="H6" s="220"/>
      <c r="I6" s="168"/>
      <c r="J6" s="168"/>
      <c r="K6" s="168"/>
      <c r="L6" s="168"/>
      <c r="M6" s="168"/>
      <c r="N6" s="220"/>
      <c r="O6" s="168"/>
      <c r="P6" s="168"/>
      <c r="Q6" s="168"/>
      <c r="R6" s="168"/>
      <c r="S6" s="168"/>
      <c r="T6" s="168"/>
      <c r="U6" s="168"/>
      <c r="V6" s="168"/>
      <c r="W6" s="168"/>
      <c r="X6" s="168"/>
      <c r="Y6" s="171"/>
      <c r="Z6" s="284"/>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6"/>
      <c r="BA6" s="246"/>
      <c r="BB6" s="246"/>
      <c r="BC6" s="246"/>
      <c r="BD6" s="246"/>
      <c r="BE6" s="246"/>
      <c r="BF6" s="246"/>
      <c r="BG6" s="246"/>
      <c r="BH6" s="246"/>
      <c r="BI6" s="246"/>
      <c r="BJ6" s="246"/>
      <c r="BK6" s="246"/>
      <c r="BL6" s="246"/>
      <c r="BM6" s="246"/>
      <c r="BN6" s="246"/>
      <c r="BO6" s="246"/>
      <c r="BP6" s="246"/>
      <c r="BQ6" s="246"/>
      <c r="BR6" s="246"/>
      <c r="BS6" s="246"/>
      <c r="BT6" s="246"/>
      <c r="BU6" s="246"/>
      <c r="BV6" s="246"/>
      <c r="BW6" s="246"/>
      <c r="BX6" s="246"/>
      <c r="BY6" s="246"/>
      <c r="BZ6" s="246"/>
      <c r="CA6" s="246"/>
      <c r="CB6" s="246"/>
      <c r="CC6" s="246"/>
      <c r="CD6" s="246"/>
      <c r="CE6" s="246"/>
      <c r="CF6" s="246"/>
      <c r="CG6" s="246"/>
      <c r="CH6" s="246"/>
      <c r="CI6" s="246"/>
      <c r="CJ6" s="246"/>
      <c r="CK6" s="246"/>
      <c r="CL6" s="246"/>
      <c r="CM6" s="246"/>
      <c r="CN6" s="246"/>
      <c r="CO6" s="246"/>
      <c r="CP6" s="246"/>
      <c r="CQ6" s="246"/>
      <c r="CR6" s="246"/>
      <c r="CS6" s="246"/>
      <c r="CT6" s="246"/>
      <c r="CU6" s="246"/>
      <c r="CV6" s="246"/>
      <c r="CW6" s="246"/>
      <c r="CX6" s="246"/>
      <c r="CY6" s="246"/>
      <c r="CZ6" s="246"/>
      <c r="DA6" s="246"/>
      <c r="DB6" s="246"/>
    </row>
    <row r="7" spans="1:106" s="278" customFormat="1" ht="17.399999999999999" x14ac:dyDescent="0.2">
      <c r="A7" s="171"/>
      <c r="B7" s="300" t="s">
        <v>135</v>
      </c>
      <c r="C7" s="301"/>
      <c r="D7" s="301"/>
      <c r="E7" s="302"/>
      <c r="F7" s="299"/>
      <c r="G7" s="220"/>
      <c r="H7" s="220"/>
      <c r="I7" s="168"/>
      <c r="J7" s="168"/>
      <c r="K7" s="168"/>
      <c r="L7" s="168"/>
      <c r="M7" s="168"/>
      <c r="N7" s="220"/>
      <c r="O7" s="168"/>
      <c r="P7" s="168"/>
      <c r="Q7" s="168"/>
      <c r="R7" s="168"/>
      <c r="S7" s="168"/>
      <c r="T7" s="168"/>
      <c r="U7" s="168"/>
      <c r="V7" s="168"/>
      <c r="W7" s="168"/>
      <c r="X7" s="168"/>
      <c r="Y7" s="171"/>
      <c r="Z7" s="284"/>
      <c r="AA7" s="246"/>
      <c r="AB7" s="246"/>
      <c r="AC7" s="246"/>
      <c r="AD7" s="246"/>
      <c r="AE7" s="246"/>
      <c r="AF7" s="246"/>
      <c r="AG7" s="246"/>
      <c r="AH7" s="246"/>
      <c r="AI7" s="246"/>
      <c r="AJ7" s="246"/>
      <c r="AK7" s="246"/>
      <c r="AL7" s="246"/>
      <c r="AM7" s="246"/>
      <c r="AN7" s="246"/>
      <c r="AO7" s="246"/>
      <c r="AP7" s="246"/>
      <c r="AQ7" s="246"/>
      <c r="AR7" s="246"/>
      <c r="AS7" s="246"/>
      <c r="AT7" s="246"/>
      <c r="AU7" s="246"/>
      <c r="AV7" s="246"/>
      <c r="AW7" s="246"/>
      <c r="AX7" s="246"/>
      <c r="AY7" s="246"/>
      <c r="AZ7" s="246"/>
      <c r="BA7" s="246"/>
      <c r="BB7" s="246"/>
      <c r="BC7" s="246"/>
      <c r="BD7" s="246"/>
      <c r="BE7" s="246"/>
      <c r="BF7" s="246"/>
      <c r="BG7" s="246"/>
      <c r="BH7" s="246"/>
      <c r="BI7" s="246"/>
      <c r="BJ7" s="246"/>
      <c r="BK7" s="246"/>
      <c r="BL7" s="246"/>
      <c r="BM7" s="246"/>
      <c r="BN7" s="246"/>
      <c r="BO7" s="246"/>
      <c r="BP7" s="246"/>
      <c r="BQ7" s="246"/>
      <c r="BR7" s="246"/>
      <c r="BS7" s="246"/>
      <c r="BT7" s="246"/>
      <c r="BU7" s="246"/>
      <c r="BV7" s="246"/>
      <c r="BW7" s="246"/>
      <c r="BX7" s="246"/>
      <c r="BY7" s="246"/>
      <c r="BZ7" s="246"/>
      <c r="CA7" s="246"/>
      <c r="CB7" s="246"/>
      <c r="CC7" s="246"/>
      <c r="CD7" s="246"/>
      <c r="CE7" s="246"/>
      <c r="CF7" s="246"/>
      <c r="CG7" s="246"/>
      <c r="CH7" s="246"/>
      <c r="CI7" s="246"/>
      <c r="CJ7" s="246"/>
      <c r="CK7" s="246"/>
      <c r="CL7" s="246"/>
      <c r="CM7" s="246"/>
      <c r="CN7" s="246"/>
      <c r="CO7" s="246"/>
      <c r="CP7" s="246"/>
      <c r="CQ7" s="246"/>
      <c r="CR7" s="246"/>
      <c r="CS7" s="246"/>
      <c r="CT7" s="246"/>
      <c r="CU7" s="246"/>
      <c r="CV7" s="246"/>
      <c r="CW7" s="246"/>
      <c r="CX7" s="246"/>
      <c r="CY7" s="246"/>
      <c r="CZ7" s="246"/>
      <c r="DA7" s="246"/>
      <c r="DB7" s="246"/>
    </row>
    <row r="8" spans="1:106" s="278" customFormat="1" ht="11.4" customHeight="1" x14ac:dyDescent="0.2">
      <c r="A8" s="171"/>
      <c r="B8" s="300"/>
      <c r="C8" s="301"/>
      <c r="D8" s="301"/>
      <c r="E8" s="302"/>
      <c r="F8" s="299"/>
      <c r="G8" s="220"/>
      <c r="H8" s="220"/>
      <c r="I8" s="168"/>
      <c r="J8" s="168"/>
      <c r="K8" s="168"/>
      <c r="L8" s="168"/>
      <c r="M8" s="168"/>
      <c r="N8" s="220"/>
      <c r="O8" s="168"/>
      <c r="P8" s="168"/>
      <c r="Q8" s="168"/>
      <c r="R8" s="168"/>
      <c r="S8" s="168"/>
      <c r="T8" s="168"/>
      <c r="U8" s="168"/>
      <c r="V8" s="168"/>
      <c r="W8" s="168"/>
      <c r="X8" s="168"/>
      <c r="Y8" s="171"/>
      <c r="Z8" s="284"/>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246"/>
      <c r="BK8" s="246"/>
      <c r="BL8" s="246"/>
      <c r="BM8" s="246"/>
      <c r="BN8" s="246"/>
      <c r="BO8" s="246"/>
      <c r="BP8" s="246"/>
      <c r="BQ8" s="246"/>
      <c r="BR8" s="246"/>
      <c r="BS8" s="246"/>
      <c r="BT8" s="246"/>
      <c r="BU8" s="246"/>
      <c r="BV8" s="246"/>
      <c r="BW8" s="246"/>
      <c r="BX8" s="246"/>
      <c r="BY8" s="246"/>
      <c r="BZ8" s="246"/>
      <c r="CA8" s="246"/>
      <c r="CB8" s="246"/>
      <c r="CC8" s="246"/>
      <c r="CD8" s="246"/>
      <c r="CE8" s="246"/>
      <c r="CF8" s="246"/>
      <c r="CG8" s="246"/>
      <c r="CH8" s="246"/>
      <c r="CI8" s="246"/>
      <c r="CJ8" s="246"/>
      <c r="CK8" s="246"/>
      <c r="CL8" s="246"/>
      <c r="CM8" s="246"/>
      <c r="CN8" s="246"/>
      <c r="CO8" s="246"/>
      <c r="CP8" s="246"/>
      <c r="CQ8" s="246"/>
      <c r="CR8" s="246"/>
      <c r="CS8" s="246"/>
      <c r="CT8" s="246"/>
      <c r="CU8" s="246"/>
      <c r="CV8" s="246"/>
      <c r="CW8" s="246"/>
      <c r="CX8" s="246"/>
      <c r="CY8" s="246"/>
      <c r="CZ8" s="246"/>
      <c r="DA8" s="246"/>
      <c r="DB8" s="246"/>
    </row>
    <row r="9" spans="1:106" s="278" customFormat="1" ht="11.4" customHeight="1" thickBot="1" x14ac:dyDescent="0.25">
      <c r="A9" s="171"/>
      <c r="B9" s="303"/>
      <c r="C9" s="301"/>
      <c r="D9" s="301"/>
      <c r="E9" s="302"/>
      <c r="F9" s="299"/>
      <c r="G9" s="220"/>
      <c r="H9" s="220"/>
      <c r="I9" s="168"/>
      <c r="J9" s="168"/>
      <c r="K9" s="168"/>
      <c r="L9" s="168"/>
      <c r="M9" s="168"/>
      <c r="N9" s="220"/>
      <c r="O9" s="168"/>
      <c r="P9" s="168"/>
      <c r="Q9" s="168"/>
      <c r="R9" s="168"/>
      <c r="S9" s="168"/>
      <c r="T9" s="168"/>
      <c r="U9" s="168"/>
      <c r="V9" s="168"/>
      <c r="W9" s="168"/>
      <c r="X9" s="168"/>
      <c r="Y9" s="171"/>
      <c r="Z9" s="284"/>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246"/>
      <c r="BK9" s="246"/>
      <c r="BL9" s="246"/>
      <c r="BM9" s="246"/>
      <c r="BN9" s="246"/>
      <c r="BO9" s="246"/>
      <c r="BP9" s="246"/>
      <c r="BQ9" s="246"/>
      <c r="BR9" s="246"/>
      <c r="BS9" s="246"/>
      <c r="BT9" s="246"/>
      <c r="BU9" s="246"/>
      <c r="BV9" s="246"/>
      <c r="BW9" s="246"/>
      <c r="BX9" s="246"/>
      <c r="BY9" s="246"/>
      <c r="BZ9" s="246"/>
      <c r="CA9" s="246"/>
      <c r="CB9" s="246"/>
      <c r="CC9" s="246"/>
      <c r="CD9" s="246"/>
      <c r="CE9" s="246"/>
      <c r="CF9" s="246"/>
      <c r="CG9" s="246"/>
      <c r="CH9" s="246"/>
      <c r="CI9" s="246"/>
      <c r="CJ9" s="246"/>
      <c r="CK9" s="246"/>
      <c r="CL9" s="246"/>
      <c r="CM9" s="246"/>
      <c r="CN9" s="246"/>
      <c r="CO9" s="246"/>
      <c r="CP9" s="246"/>
      <c r="CQ9" s="246"/>
      <c r="CR9" s="246"/>
      <c r="CS9" s="246"/>
      <c r="CT9" s="246"/>
      <c r="CU9" s="246"/>
      <c r="CV9" s="246"/>
      <c r="CW9" s="246"/>
      <c r="CX9" s="246"/>
      <c r="CY9" s="246"/>
      <c r="CZ9" s="246"/>
      <c r="DA9" s="246"/>
      <c r="DB9" s="246"/>
    </row>
    <row r="10" spans="1:106" s="278" customFormat="1" ht="11.4" customHeight="1" thickBot="1" x14ac:dyDescent="0.25">
      <c r="A10" s="171"/>
      <c r="B10" s="304"/>
      <c r="C10" s="305"/>
      <c r="D10" s="305"/>
      <c r="E10" s="306"/>
      <c r="F10" s="307"/>
      <c r="G10" s="539" t="s">
        <v>159</v>
      </c>
      <c r="H10" s="540"/>
      <c r="I10" s="540"/>
      <c r="J10" s="540"/>
      <c r="K10" s="540"/>
      <c r="L10" s="540"/>
      <c r="M10" s="540"/>
      <c r="N10" s="540"/>
      <c r="O10" s="540"/>
      <c r="P10" s="540"/>
      <c r="Q10" s="540"/>
      <c r="R10" s="540"/>
      <c r="S10" s="540"/>
      <c r="T10" s="540"/>
      <c r="U10" s="541"/>
      <c r="V10" s="218"/>
      <c r="W10" s="168"/>
      <c r="X10" s="171"/>
      <c r="Y10" s="171"/>
      <c r="Z10" s="284"/>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6"/>
      <c r="BU10" s="246"/>
      <c r="BV10" s="246"/>
      <c r="BW10" s="246"/>
      <c r="BX10" s="246"/>
      <c r="BY10" s="246"/>
      <c r="BZ10" s="246"/>
      <c r="CA10" s="246"/>
      <c r="CB10" s="246"/>
      <c r="CC10" s="246"/>
      <c r="CD10" s="246"/>
      <c r="CE10" s="246"/>
      <c r="CF10" s="246"/>
      <c r="CG10" s="246"/>
      <c r="CH10" s="246"/>
      <c r="CI10" s="246"/>
      <c r="CJ10" s="246"/>
      <c r="CK10" s="246"/>
      <c r="CL10" s="246"/>
      <c r="CM10" s="246"/>
      <c r="CN10" s="246"/>
      <c r="CO10" s="246"/>
      <c r="CP10" s="246"/>
      <c r="CQ10" s="246"/>
      <c r="CR10" s="246"/>
      <c r="CS10" s="246"/>
      <c r="CT10" s="246"/>
      <c r="CU10" s="246"/>
      <c r="CV10" s="246"/>
      <c r="CW10" s="246"/>
      <c r="CX10" s="246"/>
      <c r="CY10" s="246"/>
      <c r="CZ10" s="246"/>
      <c r="DA10" s="246"/>
      <c r="DB10" s="246"/>
    </row>
    <row r="11" spans="1:106" s="278" customFormat="1" ht="24.6" thickBot="1" x14ac:dyDescent="0.25">
      <c r="A11" s="308"/>
      <c r="B11" s="304"/>
      <c r="C11" s="305"/>
      <c r="D11" s="305"/>
      <c r="E11" s="306"/>
      <c r="F11" s="217"/>
      <c r="G11" s="215" t="str">
        <f>'Budget de l''accord'!H6</f>
        <v>Activité 1</v>
      </c>
      <c r="H11" s="216"/>
      <c r="I11" s="215" t="str">
        <f>'Budget de l''accord'!J6</f>
        <v>Activité 2</v>
      </c>
      <c r="J11" s="216"/>
      <c r="K11" s="215" t="str">
        <f>'Budget de l''accord'!L6</f>
        <v>Activité 3</v>
      </c>
      <c r="L11" s="217"/>
      <c r="M11" s="215" t="str">
        <f>'Budget de l''accord'!N6</f>
        <v>Activité 4</v>
      </c>
      <c r="N11" s="216"/>
      <c r="O11" s="215" t="str">
        <f>'Budget de l''accord'!P6</f>
        <v>Activité 5</v>
      </c>
      <c r="P11" s="216"/>
      <c r="Q11" s="215" t="str">
        <f>'Budget de l''accord'!R6</f>
        <v>Activité 6</v>
      </c>
      <c r="R11" s="217"/>
      <c r="S11" s="215" t="str">
        <f>'Budget de l''accord'!T6</f>
        <v>Activité 7</v>
      </c>
      <c r="T11" s="218"/>
      <c r="U11" s="215" t="s">
        <v>4</v>
      </c>
      <c r="V11" s="218"/>
      <c r="W11" s="309" t="s">
        <v>64</v>
      </c>
      <c r="X11" s="310" t="s">
        <v>0</v>
      </c>
      <c r="Y11" s="171"/>
      <c r="Z11" s="284"/>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6"/>
      <c r="BQ11" s="246"/>
      <c r="BR11" s="246"/>
      <c r="BS11" s="246"/>
      <c r="BT11" s="246"/>
      <c r="BU11" s="246"/>
      <c r="BV11" s="246"/>
      <c r="BW11" s="246"/>
      <c r="BX11" s="246"/>
      <c r="BY11" s="246"/>
      <c r="BZ11" s="246"/>
      <c r="CA11" s="246"/>
      <c r="CB11" s="246"/>
      <c r="CC11" s="246"/>
      <c r="CD11" s="246"/>
      <c r="CE11" s="246"/>
      <c r="CF11" s="246"/>
      <c r="CG11" s="246"/>
      <c r="CH11" s="246"/>
      <c r="CI11" s="246"/>
      <c r="CJ11" s="246"/>
      <c r="CK11" s="246"/>
      <c r="CL11" s="246"/>
      <c r="CM11" s="246"/>
      <c r="CN11" s="246"/>
      <c r="CO11" s="246"/>
      <c r="CP11" s="246"/>
      <c r="CQ11" s="246"/>
      <c r="CR11" s="246"/>
      <c r="CS11" s="246"/>
      <c r="CT11" s="246"/>
      <c r="CU11" s="246"/>
      <c r="CV11" s="246"/>
      <c r="CW11" s="246"/>
      <c r="CX11" s="246"/>
      <c r="CY11" s="246"/>
      <c r="CZ11" s="246"/>
      <c r="DA11" s="246"/>
      <c r="DB11" s="246"/>
    </row>
    <row r="12" spans="1:106" ht="4.2" customHeight="1" x14ac:dyDescent="0.25">
      <c r="A12" s="213"/>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84"/>
    </row>
    <row r="13" spans="1:106" s="246" customFormat="1" ht="12" x14ac:dyDescent="0.2">
      <c r="A13" s="171"/>
      <c r="B13" s="311"/>
      <c r="C13" s="312"/>
      <c r="D13" s="312"/>
      <c r="E13" s="313" t="s">
        <v>106</v>
      </c>
      <c r="F13" s="314"/>
      <c r="G13" s="315" t="str">
        <f>'Budget de l''accord'!H13</f>
        <v>$</v>
      </c>
      <c r="H13" s="283"/>
      <c r="I13" s="315" t="str">
        <f>'Budget de l''accord'!J13</f>
        <v>$</v>
      </c>
      <c r="J13" s="283"/>
      <c r="K13" s="315" t="str">
        <f>'Budget de l''accord'!L13</f>
        <v>$</v>
      </c>
      <c r="L13" s="283"/>
      <c r="M13" s="315" t="str">
        <f>'Budget de l''accord'!N13</f>
        <v>$</v>
      </c>
      <c r="N13" s="283"/>
      <c r="O13" s="315" t="str">
        <f>'Budget de l''accord'!P13</f>
        <v>$</v>
      </c>
      <c r="P13" s="283"/>
      <c r="Q13" s="315" t="str">
        <f>'Budget de l''accord'!R13</f>
        <v>$</v>
      </c>
      <c r="R13" s="283"/>
      <c r="S13" s="315" t="str">
        <f>'Budget de l''accord'!T13</f>
        <v>$</v>
      </c>
      <c r="T13" s="283"/>
      <c r="U13" s="315" t="str">
        <f>'Budget de l''accord'!V13</f>
        <v>$</v>
      </c>
      <c r="V13" s="283"/>
      <c r="W13" s="315" t="str">
        <f>'Budget de l''accord'!X13</f>
        <v>$</v>
      </c>
      <c r="X13" s="315" t="str">
        <f>'Budget de l''accord'!Y13</f>
        <v>$</v>
      </c>
      <c r="Y13" s="171"/>
      <c r="Z13" s="284"/>
    </row>
    <row r="14" spans="1:106" ht="4.2" customHeight="1" x14ac:dyDescent="0.25">
      <c r="A14" s="213"/>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84"/>
    </row>
    <row r="15" spans="1:106" s="278" customFormat="1" ht="39.6" customHeight="1" x14ac:dyDescent="0.25">
      <c r="A15" s="213"/>
      <c r="B15" s="542" t="s">
        <v>136</v>
      </c>
      <c r="C15" s="542"/>
      <c r="D15" s="542"/>
      <c r="E15" s="542"/>
      <c r="F15" s="171"/>
      <c r="G15" s="316"/>
      <c r="H15" s="221"/>
      <c r="I15" s="316"/>
      <c r="J15" s="221"/>
      <c r="K15" s="316"/>
      <c r="L15" s="222"/>
      <c r="M15" s="316"/>
      <c r="N15" s="221"/>
      <c r="O15" s="316"/>
      <c r="P15" s="221"/>
      <c r="Q15" s="316"/>
      <c r="R15" s="222"/>
      <c r="S15" s="316"/>
      <c r="T15" s="221"/>
      <c r="U15" s="317">
        <f t="shared" ref="U15" si="0">M15+K15+I15+G15+O15+Q15+S15</f>
        <v>0</v>
      </c>
      <c r="V15" s="221"/>
      <c r="W15" s="316"/>
      <c r="X15" s="317">
        <f t="shared" ref="X15" si="1">W15+U15</f>
        <v>0</v>
      </c>
      <c r="Y15" s="171"/>
      <c r="Z15" s="284"/>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6"/>
      <c r="CE15" s="246"/>
      <c r="CF15" s="246"/>
      <c r="CG15" s="246"/>
      <c r="CH15" s="246"/>
      <c r="CI15" s="246"/>
      <c r="CJ15" s="246"/>
      <c r="CK15" s="246"/>
      <c r="CL15" s="246"/>
      <c r="CM15" s="246"/>
      <c r="CN15" s="246"/>
      <c r="CO15" s="246"/>
      <c r="CP15" s="246"/>
      <c r="CQ15" s="246"/>
      <c r="CR15" s="246"/>
      <c r="CS15" s="246"/>
      <c r="CT15" s="246"/>
      <c r="CU15" s="246"/>
      <c r="CV15" s="246"/>
      <c r="CW15" s="246"/>
      <c r="CX15" s="246"/>
      <c r="CY15" s="246"/>
      <c r="CZ15" s="246"/>
      <c r="DA15" s="246"/>
      <c r="DB15" s="246"/>
    </row>
    <row r="16" spans="1:106" ht="3.6" customHeight="1" x14ac:dyDescent="0.25">
      <c r="A16" s="213"/>
      <c r="B16" s="318"/>
      <c r="C16" s="318"/>
      <c r="D16" s="318"/>
      <c r="E16" s="319"/>
      <c r="F16" s="213"/>
      <c r="G16" s="213"/>
      <c r="H16" s="213"/>
      <c r="I16" s="213"/>
      <c r="J16" s="213"/>
      <c r="K16" s="213"/>
      <c r="L16" s="213"/>
      <c r="M16" s="213"/>
      <c r="N16" s="213"/>
      <c r="O16" s="213"/>
      <c r="P16" s="213"/>
      <c r="Q16" s="213"/>
      <c r="R16" s="213"/>
      <c r="S16" s="213"/>
      <c r="T16" s="213"/>
      <c r="U16" s="213"/>
      <c r="V16" s="213"/>
      <c r="W16" s="213"/>
      <c r="X16" s="213"/>
      <c r="Y16" s="213"/>
    </row>
    <row r="17" spans="1:106" ht="23.4" customHeight="1" x14ac:dyDescent="0.25">
      <c r="A17" s="213"/>
      <c r="B17" s="524" t="s">
        <v>137</v>
      </c>
      <c r="C17" s="524"/>
      <c r="D17" s="524"/>
      <c r="E17" s="524"/>
      <c r="F17" s="213"/>
      <c r="G17" s="320">
        <f>IF(OR(G15=0,G32=0),0,G15/G32)</f>
        <v>0</v>
      </c>
      <c r="H17" s="213"/>
      <c r="I17" s="320">
        <f>IF(OR(I15=0,I32=0),0,I15/I32)</f>
        <v>0</v>
      </c>
      <c r="J17" s="213"/>
      <c r="K17" s="320">
        <f>IF(OR(K15=0,K32=0),0,K15/K32)</f>
        <v>0</v>
      </c>
      <c r="L17" s="213"/>
      <c r="M17" s="320">
        <f>IF(OR(M15=0,M32=0),0,M15/M32)</f>
        <v>0</v>
      </c>
      <c r="N17" s="213"/>
      <c r="O17" s="320">
        <f>IF(OR(O15=0,O32=0),0,O15/O32)</f>
        <v>0</v>
      </c>
      <c r="P17" s="213"/>
      <c r="Q17" s="320">
        <f>IF(OR(Q15=0,Q32=0),0,Q15/Q32)</f>
        <v>0</v>
      </c>
      <c r="R17" s="213"/>
      <c r="S17" s="320">
        <f>IF(OR(S15=0,S32=0),0,S15/S32)</f>
        <v>0</v>
      </c>
      <c r="T17" s="213"/>
      <c r="U17" s="320">
        <f>IF(OR(U15=0,U32=0),0,U15/U32)</f>
        <v>0</v>
      </c>
      <c r="V17" s="213"/>
      <c r="W17" s="320">
        <f>IF(OR(W15=0,W32=0),0,W15/W32)</f>
        <v>0</v>
      </c>
      <c r="X17" s="320">
        <f>IF(OR(X15=0,X32=0),0,X15/X32)</f>
        <v>0</v>
      </c>
      <c r="Y17" s="213"/>
    </row>
    <row r="18" spans="1:106" x14ac:dyDescent="0.25">
      <c r="A18" s="213"/>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row>
    <row r="19" spans="1:106" hidden="1" x14ac:dyDescent="0.25">
      <c r="A19" s="213"/>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row>
    <row r="20" spans="1:106" hidden="1" x14ac:dyDescent="0.25">
      <c r="A20" s="213"/>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row>
    <row r="21" spans="1:106" hidden="1" x14ac:dyDescent="0.25">
      <c r="A21" s="213"/>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row>
    <row r="22" spans="1:106" x14ac:dyDescent="0.25">
      <c r="A22" s="213"/>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213"/>
    </row>
    <row r="23" spans="1:106" x14ac:dyDescent="0.25">
      <c r="A23" s="213"/>
      <c r="B23" s="213"/>
      <c r="C23" s="213"/>
      <c r="D23" s="213"/>
      <c r="E23" s="213"/>
      <c r="F23" s="213"/>
      <c r="G23" s="213"/>
      <c r="H23" s="213"/>
      <c r="I23" s="213"/>
      <c r="J23" s="213"/>
      <c r="K23" s="213"/>
      <c r="L23" s="213"/>
      <c r="M23" s="213"/>
      <c r="N23" s="213"/>
      <c r="O23" s="213"/>
      <c r="P23" s="213"/>
      <c r="Q23" s="213"/>
      <c r="R23" s="213"/>
      <c r="S23" s="213"/>
      <c r="T23" s="213"/>
      <c r="U23" s="213"/>
      <c r="V23" s="213"/>
      <c r="W23" s="213"/>
      <c r="X23" s="213"/>
      <c r="Y23" s="213"/>
    </row>
    <row r="24" spans="1:106" x14ac:dyDescent="0.25">
      <c r="A24" s="213"/>
      <c r="B24" s="321" t="s">
        <v>167</v>
      </c>
      <c r="C24" s="213"/>
      <c r="D24" s="213"/>
      <c r="E24" s="213"/>
      <c r="F24" s="213"/>
      <c r="G24" s="213"/>
      <c r="H24" s="213"/>
      <c r="I24" s="213"/>
      <c r="J24" s="213"/>
      <c r="K24" s="213"/>
      <c r="L24" s="213"/>
      <c r="M24" s="213"/>
      <c r="N24" s="213"/>
      <c r="O24" s="213"/>
      <c r="P24" s="213"/>
      <c r="Q24" s="213"/>
      <c r="R24" s="213"/>
      <c r="S24" s="213"/>
      <c r="T24" s="213"/>
      <c r="U24" s="213"/>
      <c r="V24" s="213"/>
      <c r="W24" s="213"/>
      <c r="X24" s="213"/>
      <c r="Y24" s="213"/>
    </row>
    <row r="25" spans="1:106" ht="3.6" customHeight="1" thickBot="1" x14ac:dyDescent="0.3">
      <c r="A25" s="213"/>
      <c r="B25" s="213"/>
      <c r="C25" s="213"/>
      <c r="D25" s="213"/>
      <c r="E25" s="313"/>
      <c r="F25" s="213"/>
      <c r="G25" s="213"/>
      <c r="H25" s="213"/>
      <c r="I25" s="213"/>
      <c r="J25" s="213"/>
      <c r="K25" s="213"/>
      <c r="L25" s="213"/>
      <c r="M25" s="213"/>
      <c r="N25" s="213"/>
      <c r="O25" s="213"/>
      <c r="P25" s="213"/>
      <c r="Q25" s="213"/>
      <c r="R25" s="213"/>
      <c r="S25" s="213"/>
      <c r="T25" s="213"/>
      <c r="U25" s="213"/>
      <c r="V25" s="213"/>
      <c r="W25" s="213"/>
      <c r="X25" s="213"/>
      <c r="Y25" s="213"/>
    </row>
    <row r="26" spans="1:106" s="285" customFormat="1" ht="10.199999999999999" x14ac:dyDescent="0.2">
      <c r="A26" s="279"/>
      <c r="B26" s="527" t="s">
        <v>139</v>
      </c>
      <c r="C26" s="528"/>
      <c r="D26" s="528"/>
      <c r="E26" s="528"/>
      <c r="F26" s="528"/>
      <c r="G26" s="322">
        <f>'Budget de l''accord'!H20</f>
        <v>0</v>
      </c>
      <c r="H26" s="323"/>
      <c r="I26" s="324">
        <f>'Budget de l''accord'!J20</f>
        <v>0</v>
      </c>
      <c r="J26" s="323"/>
      <c r="K26" s="324">
        <f>'Budget de l''accord'!L20</f>
        <v>0</v>
      </c>
      <c r="L26" s="325"/>
      <c r="M26" s="324">
        <f>'Budget de l''accord'!N20</f>
        <v>0</v>
      </c>
      <c r="N26" s="323"/>
      <c r="O26" s="324">
        <f>'Budget de l''accord'!P20</f>
        <v>0</v>
      </c>
      <c r="P26" s="323"/>
      <c r="Q26" s="324">
        <f>'Budget de l''accord'!R20</f>
        <v>0</v>
      </c>
      <c r="R26" s="325"/>
      <c r="S26" s="324">
        <f>'Budget de l''accord'!T20</f>
        <v>0</v>
      </c>
      <c r="T26" s="323"/>
      <c r="U26" s="324">
        <f>'Budget de l''accord'!V20</f>
        <v>0</v>
      </c>
      <c r="V26" s="323"/>
      <c r="W26" s="324">
        <f>'Budget de l''accord'!X20</f>
        <v>0</v>
      </c>
      <c r="X26" s="324">
        <f>'Budget de l''accord'!Y20</f>
        <v>0</v>
      </c>
      <c r="Y26" s="279"/>
      <c r="Z26" s="284"/>
      <c r="AA26" s="284"/>
      <c r="AB26" s="284"/>
      <c r="AC26" s="284"/>
      <c r="AD26" s="284"/>
      <c r="AE26" s="284"/>
      <c r="AF26" s="284"/>
      <c r="AG26" s="284"/>
      <c r="AH26" s="284"/>
      <c r="AI26" s="284"/>
      <c r="AJ26" s="284"/>
      <c r="AK26" s="284"/>
      <c r="AL26" s="284"/>
      <c r="AM26" s="284"/>
      <c r="AN26" s="284"/>
      <c r="AO26" s="284"/>
      <c r="AP26" s="284"/>
      <c r="AQ26" s="284"/>
      <c r="AR26" s="284"/>
      <c r="AS26" s="284"/>
      <c r="AT26" s="284"/>
      <c r="AU26" s="284"/>
      <c r="AV26" s="284"/>
      <c r="AW26" s="284"/>
      <c r="AX26" s="284"/>
      <c r="AY26" s="284"/>
      <c r="AZ26" s="284"/>
      <c r="BA26" s="284"/>
      <c r="BB26" s="284"/>
      <c r="BC26" s="284"/>
      <c r="BD26" s="284"/>
      <c r="BE26" s="284"/>
      <c r="BF26" s="284"/>
      <c r="BG26" s="284"/>
      <c r="BH26" s="284"/>
      <c r="BI26" s="284"/>
      <c r="BJ26" s="284"/>
      <c r="BK26" s="284"/>
      <c r="BL26" s="284"/>
      <c r="BM26" s="284"/>
      <c r="BN26" s="284"/>
      <c r="BO26" s="284"/>
      <c r="BP26" s="284"/>
      <c r="BQ26" s="284"/>
      <c r="BR26" s="284"/>
      <c r="BS26" s="284"/>
      <c r="BT26" s="284"/>
      <c r="BU26" s="284"/>
      <c r="BV26" s="284"/>
      <c r="BW26" s="284"/>
      <c r="BX26" s="284"/>
      <c r="BY26" s="284"/>
      <c r="BZ26" s="284"/>
      <c r="CA26" s="284"/>
      <c r="CB26" s="284"/>
      <c r="CC26" s="284"/>
      <c r="CD26" s="284"/>
      <c r="CE26" s="284"/>
      <c r="CF26" s="284"/>
      <c r="CG26" s="284"/>
      <c r="CH26" s="284"/>
      <c r="CI26" s="284"/>
      <c r="CJ26" s="284"/>
      <c r="CK26" s="284"/>
      <c r="CL26" s="284"/>
      <c r="CM26" s="284"/>
      <c r="CN26" s="284"/>
      <c r="CO26" s="284"/>
      <c r="CP26" s="284"/>
      <c r="CQ26" s="284"/>
      <c r="CR26" s="284"/>
      <c r="CS26" s="284"/>
      <c r="CT26" s="284"/>
      <c r="CU26" s="284"/>
      <c r="CV26" s="284"/>
      <c r="CW26" s="284"/>
      <c r="CX26" s="284"/>
      <c r="CY26" s="284"/>
      <c r="CZ26" s="284"/>
      <c r="DA26" s="284"/>
      <c r="DB26" s="284"/>
    </row>
    <row r="27" spans="1:106" s="285" customFormat="1" ht="10.199999999999999" x14ac:dyDescent="0.2">
      <c r="A27" s="279"/>
      <c r="B27" s="529" t="s">
        <v>138</v>
      </c>
      <c r="C27" s="530"/>
      <c r="D27" s="530"/>
      <c r="E27" s="530"/>
      <c r="F27" s="530"/>
      <c r="G27" s="326">
        <f>'Budget de l''accord'!H29</f>
        <v>0</v>
      </c>
      <c r="H27" s="323"/>
      <c r="I27" s="327">
        <f>'Budget de l''accord'!J29</f>
        <v>0</v>
      </c>
      <c r="J27" s="323"/>
      <c r="K27" s="327">
        <f>'Budget de l''accord'!L29</f>
        <v>0</v>
      </c>
      <c r="L27" s="325"/>
      <c r="M27" s="327">
        <f>'Budget de l''accord'!N29</f>
        <v>0</v>
      </c>
      <c r="N27" s="323"/>
      <c r="O27" s="327">
        <f>'Budget de l''accord'!P29</f>
        <v>0</v>
      </c>
      <c r="P27" s="323"/>
      <c r="Q27" s="327">
        <f>'Budget de l''accord'!R29</f>
        <v>0</v>
      </c>
      <c r="R27" s="325"/>
      <c r="S27" s="327">
        <f>'Budget de l''accord'!T29</f>
        <v>0</v>
      </c>
      <c r="T27" s="323"/>
      <c r="U27" s="327">
        <f>'Budget de l''accord'!V29</f>
        <v>0</v>
      </c>
      <c r="V27" s="323"/>
      <c r="W27" s="327">
        <f>'Budget de l''accord'!X29</f>
        <v>0</v>
      </c>
      <c r="X27" s="327">
        <f>'Budget de l''accord'!Y29</f>
        <v>0</v>
      </c>
      <c r="Y27" s="279"/>
      <c r="Z27" s="284"/>
      <c r="AA27" s="284"/>
      <c r="AB27" s="284"/>
      <c r="AC27" s="284"/>
      <c r="AD27" s="284"/>
      <c r="AE27" s="284"/>
      <c r="AF27" s="284"/>
      <c r="AG27" s="284"/>
      <c r="AH27" s="284"/>
      <c r="AI27" s="284"/>
      <c r="AJ27" s="284"/>
      <c r="AK27" s="284"/>
      <c r="AL27" s="284"/>
      <c r="AM27" s="284"/>
      <c r="AN27" s="284"/>
      <c r="AO27" s="284"/>
      <c r="AP27" s="284"/>
      <c r="AQ27" s="284"/>
      <c r="AR27" s="284"/>
      <c r="AS27" s="284"/>
      <c r="AT27" s="284"/>
      <c r="AU27" s="284"/>
      <c r="AV27" s="284"/>
      <c r="AW27" s="284"/>
      <c r="AX27" s="284"/>
      <c r="AY27" s="284"/>
      <c r="AZ27" s="284"/>
      <c r="BA27" s="284"/>
      <c r="BB27" s="284"/>
      <c r="BC27" s="284"/>
      <c r="BD27" s="284"/>
      <c r="BE27" s="284"/>
      <c r="BF27" s="284"/>
      <c r="BG27" s="284"/>
      <c r="BH27" s="284"/>
      <c r="BI27" s="284"/>
      <c r="BJ27" s="284"/>
      <c r="BK27" s="284"/>
      <c r="BL27" s="284"/>
      <c r="BM27" s="284"/>
      <c r="BN27" s="284"/>
      <c r="BO27" s="284"/>
      <c r="BP27" s="284"/>
      <c r="BQ27" s="284"/>
      <c r="BR27" s="284"/>
      <c r="BS27" s="284"/>
      <c r="BT27" s="284"/>
      <c r="BU27" s="284"/>
      <c r="BV27" s="284"/>
      <c r="BW27" s="284"/>
      <c r="BX27" s="284"/>
      <c r="BY27" s="284"/>
      <c r="BZ27" s="284"/>
      <c r="CA27" s="284"/>
      <c r="CB27" s="284"/>
      <c r="CC27" s="284"/>
      <c r="CD27" s="284"/>
      <c r="CE27" s="284"/>
      <c r="CF27" s="284"/>
      <c r="CG27" s="284"/>
      <c r="CH27" s="284"/>
      <c r="CI27" s="284"/>
      <c r="CJ27" s="284"/>
      <c r="CK27" s="284"/>
      <c r="CL27" s="284"/>
      <c r="CM27" s="284"/>
      <c r="CN27" s="284"/>
      <c r="CO27" s="284"/>
      <c r="CP27" s="284"/>
      <c r="CQ27" s="284"/>
      <c r="CR27" s="284"/>
      <c r="CS27" s="284"/>
      <c r="CT27" s="284"/>
      <c r="CU27" s="284"/>
      <c r="CV27" s="284"/>
      <c r="CW27" s="284"/>
      <c r="CX27" s="284"/>
      <c r="CY27" s="284"/>
      <c r="CZ27" s="284"/>
      <c r="DA27" s="284"/>
      <c r="DB27" s="284"/>
    </row>
    <row r="28" spans="1:106" s="285" customFormat="1" ht="21" customHeight="1" x14ac:dyDescent="0.2">
      <c r="A28" s="279"/>
      <c r="B28" s="531" t="s">
        <v>140</v>
      </c>
      <c r="C28" s="532"/>
      <c r="D28" s="532"/>
      <c r="E28" s="532"/>
      <c r="F28" s="532"/>
      <c r="G28" s="326">
        <f>'Budget de l''accord'!H41</f>
        <v>0</v>
      </c>
      <c r="H28" s="323"/>
      <c r="I28" s="327">
        <f>'Budget de l''accord'!J41</f>
        <v>0</v>
      </c>
      <c r="J28" s="323"/>
      <c r="K28" s="327">
        <f>'Budget de l''accord'!L41</f>
        <v>0</v>
      </c>
      <c r="L28" s="325"/>
      <c r="M28" s="327">
        <f>'Budget de l''accord'!N41</f>
        <v>0</v>
      </c>
      <c r="N28" s="323"/>
      <c r="O28" s="327">
        <f>'Budget de l''accord'!P41</f>
        <v>0</v>
      </c>
      <c r="P28" s="323"/>
      <c r="Q28" s="327">
        <f>'Budget de l''accord'!R41</f>
        <v>0</v>
      </c>
      <c r="R28" s="325"/>
      <c r="S28" s="327">
        <f>'Budget de l''accord'!T41</f>
        <v>0</v>
      </c>
      <c r="T28" s="323"/>
      <c r="U28" s="327">
        <f>'Budget de l''accord'!V41</f>
        <v>0</v>
      </c>
      <c r="V28" s="323"/>
      <c r="W28" s="327">
        <f>'Budget de l''accord'!X41</f>
        <v>0</v>
      </c>
      <c r="X28" s="327">
        <f>'Budget de l''accord'!Y41</f>
        <v>0</v>
      </c>
      <c r="Y28" s="279"/>
      <c r="Z28" s="284"/>
      <c r="AA28" s="284"/>
      <c r="AB28" s="284"/>
      <c r="AC28" s="284"/>
      <c r="AD28" s="284"/>
      <c r="AE28" s="284"/>
      <c r="AF28" s="284"/>
      <c r="AG28" s="284"/>
      <c r="AH28" s="284"/>
      <c r="AI28" s="284"/>
      <c r="AJ28" s="284"/>
      <c r="AK28" s="284"/>
      <c r="AL28" s="284"/>
      <c r="AM28" s="284"/>
      <c r="AN28" s="284"/>
      <c r="AO28" s="284"/>
      <c r="AP28" s="284"/>
      <c r="AQ28" s="284"/>
      <c r="AR28" s="284"/>
      <c r="AS28" s="284"/>
      <c r="AT28" s="284"/>
      <c r="AU28" s="284"/>
      <c r="AV28" s="284"/>
      <c r="AW28" s="284"/>
      <c r="AX28" s="284"/>
      <c r="AY28" s="284"/>
      <c r="AZ28" s="284"/>
      <c r="BA28" s="284"/>
      <c r="BB28" s="284"/>
      <c r="BC28" s="284"/>
      <c r="BD28" s="284"/>
      <c r="BE28" s="284"/>
      <c r="BF28" s="284"/>
      <c r="BG28" s="284"/>
      <c r="BH28" s="284"/>
      <c r="BI28" s="284"/>
      <c r="BJ28" s="284"/>
      <c r="BK28" s="284"/>
      <c r="BL28" s="284"/>
      <c r="BM28" s="284"/>
      <c r="BN28" s="284"/>
      <c r="BO28" s="284"/>
      <c r="BP28" s="284"/>
      <c r="BQ28" s="284"/>
      <c r="BR28" s="284"/>
      <c r="BS28" s="284"/>
      <c r="BT28" s="284"/>
      <c r="BU28" s="284"/>
      <c r="BV28" s="284"/>
      <c r="BW28" s="284"/>
      <c r="BX28" s="284"/>
      <c r="BY28" s="284"/>
      <c r="BZ28" s="284"/>
      <c r="CA28" s="284"/>
      <c r="CB28" s="284"/>
      <c r="CC28" s="284"/>
      <c r="CD28" s="284"/>
      <c r="CE28" s="284"/>
      <c r="CF28" s="284"/>
      <c r="CG28" s="284"/>
      <c r="CH28" s="284"/>
      <c r="CI28" s="284"/>
      <c r="CJ28" s="284"/>
      <c r="CK28" s="284"/>
      <c r="CL28" s="284"/>
      <c r="CM28" s="284"/>
      <c r="CN28" s="284"/>
      <c r="CO28" s="284"/>
      <c r="CP28" s="284"/>
      <c r="CQ28" s="284"/>
      <c r="CR28" s="284"/>
      <c r="CS28" s="284"/>
      <c r="CT28" s="284"/>
      <c r="CU28" s="284"/>
      <c r="CV28" s="284"/>
      <c r="CW28" s="284"/>
      <c r="CX28" s="284"/>
      <c r="CY28" s="284"/>
      <c r="CZ28" s="284"/>
      <c r="DA28" s="284"/>
      <c r="DB28" s="284"/>
    </row>
    <row r="29" spans="1:106" s="285" customFormat="1" ht="10.8" thickBot="1" x14ac:dyDescent="0.25">
      <c r="A29" s="279"/>
      <c r="B29" s="533" t="s">
        <v>107</v>
      </c>
      <c r="C29" s="534"/>
      <c r="D29" s="534"/>
      <c r="E29" s="534"/>
      <c r="F29" s="534"/>
      <c r="G29" s="328">
        <f>'Budget de l''accord'!H50</f>
        <v>0</v>
      </c>
      <c r="H29" s="323"/>
      <c r="I29" s="329">
        <f>'Budget de l''accord'!J50</f>
        <v>0</v>
      </c>
      <c r="J29" s="323"/>
      <c r="K29" s="329">
        <f>'Budget de l''accord'!L50</f>
        <v>0</v>
      </c>
      <c r="L29" s="325"/>
      <c r="M29" s="329">
        <f>'Budget de l''accord'!N50</f>
        <v>0</v>
      </c>
      <c r="N29" s="323"/>
      <c r="O29" s="329">
        <f>'Budget de l''accord'!P50</f>
        <v>0</v>
      </c>
      <c r="P29" s="323"/>
      <c r="Q29" s="329">
        <f>'Budget de l''accord'!R50</f>
        <v>0</v>
      </c>
      <c r="R29" s="325"/>
      <c r="S29" s="329">
        <f>'Budget de l''accord'!T50</f>
        <v>0</v>
      </c>
      <c r="T29" s="323"/>
      <c r="U29" s="329">
        <f>'Budget de l''accord'!V50</f>
        <v>0</v>
      </c>
      <c r="V29" s="323"/>
      <c r="W29" s="329">
        <f>'Budget de l''accord'!X50</f>
        <v>0</v>
      </c>
      <c r="X29" s="329">
        <f>'Budget de l''accord'!Y50</f>
        <v>0</v>
      </c>
      <c r="Y29" s="279"/>
      <c r="Z29" s="284"/>
      <c r="AA29" s="284"/>
      <c r="AB29" s="284"/>
      <c r="AC29" s="284"/>
      <c r="AD29" s="284"/>
      <c r="AE29" s="284"/>
      <c r="AF29" s="284"/>
      <c r="AG29" s="284"/>
      <c r="AH29" s="284"/>
      <c r="AI29" s="284"/>
      <c r="AJ29" s="284"/>
      <c r="AK29" s="284"/>
      <c r="AL29" s="284"/>
      <c r="AM29" s="284"/>
      <c r="AN29" s="284"/>
      <c r="AO29" s="284"/>
      <c r="AP29" s="284"/>
      <c r="AQ29" s="284"/>
      <c r="AR29" s="284"/>
      <c r="AS29" s="284"/>
      <c r="AT29" s="284"/>
      <c r="AU29" s="284"/>
      <c r="AV29" s="284"/>
      <c r="AW29" s="284"/>
      <c r="AX29" s="284"/>
      <c r="AY29" s="284"/>
      <c r="AZ29" s="284"/>
      <c r="BA29" s="284"/>
      <c r="BB29" s="284"/>
      <c r="BC29" s="284"/>
      <c r="BD29" s="284"/>
      <c r="BE29" s="284"/>
      <c r="BF29" s="284"/>
      <c r="BG29" s="284"/>
      <c r="BH29" s="284"/>
      <c r="BI29" s="284"/>
      <c r="BJ29" s="284"/>
      <c r="BK29" s="284"/>
      <c r="BL29" s="284"/>
      <c r="BM29" s="284"/>
      <c r="BN29" s="284"/>
      <c r="BO29" s="284"/>
      <c r="BP29" s="284"/>
      <c r="BQ29" s="284"/>
      <c r="BR29" s="284"/>
      <c r="BS29" s="284"/>
      <c r="BT29" s="284"/>
      <c r="BU29" s="284"/>
      <c r="BV29" s="284"/>
      <c r="BW29" s="284"/>
      <c r="BX29" s="284"/>
      <c r="BY29" s="284"/>
      <c r="BZ29" s="284"/>
      <c r="CA29" s="284"/>
      <c r="CB29" s="284"/>
      <c r="CC29" s="284"/>
      <c r="CD29" s="284"/>
      <c r="CE29" s="284"/>
      <c r="CF29" s="284"/>
      <c r="CG29" s="284"/>
      <c r="CH29" s="284"/>
      <c r="CI29" s="284"/>
      <c r="CJ29" s="284"/>
      <c r="CK29" s="284"/>
      <c r="CL29" s="284"/>
      <c r="CM29" s="284"/>
      <c r="CN29" s="284"/>
      <c r="CO29" s="284"/>
      <c r="CP29" s="284"/>
      <c r="CQ29" s="284"/>
      <c r="CR29" s="284"/>
      <c r="CS29" s="284"/>
      <c r="CT29" s="284"/>
      <c r="CU29" s="284"/>
      <c r="CV29" s="284"/>
      <c r="CW29" s="284"/>
      <c r="CX29" s="284"/>
      <c r="CY29" s="284"/>
      <c r="CZ29" s="284"/>
      <c r="DA29" s="284"/>
      <c r="DB29" s="284"/>
    </row>
    <row r="30" spans="1:106" s="285" customFormat="1" ht="10.8" thickBot="1" x14ac:dyDescent="0.25">
      <c r="A30" s="279"/>
      <c r="B30" s="525" t="s">
        <v>108</v>
      </c>
      <c r="C30" s="526"/>
      <c r="D30" s="526"/>
      <c r="E30" s="526"/>
      <c r="F30" s="526"/>
      <c r="G30" s="330">
        <f>SUM(G26:G29)</f>
        <v>0</v>
      </c>
      <c r="H30" s="331"/>
      <c r="I30" s="332">
        <f>SUM(I26:I29)</f>
        <v>0</v>
      </c>
      <c r="J30" s="331"/>
      <c r="K30" s="332">
        <f>SUM(K26:K29)</f>
        <v>0</v>
      </c>
      <c r="L30" s="333"/>
      <c r="M30" s="332">
        <f>SUM(M26:M29)</f>
        <v>0</v>
      </c>
      <c r="N30" s="331"/>
      <c r="O30" s="332">
        <f>SUM(O26:O29)</f>
        <v>0</v>
      </c>
      <c r="P30" s="331"/>
      <c r="Q30" s="332">
        <f>SUM(Q26:Q29)</f>
        <v>0</v>
      </c>
      <c r="R30" s="333"/>
      <c r="S30" s="332">
        <f>SUM(S26:S29)</f>
        <v>0</v>
      </c>
      <c r="T30" s="331"/>
      <c r="U30" s="332">
        <f>SUM(U26:U29)</f>
        <v>0</v>
      </c>
      <c r="V30" s="331"/>
      <c r="W30" s="332">
        <f>SUM(W26:W29)</f>
        <v>0</v>
      </c>
      <c r="X30" s="332">
        <f>SUM(X26:X29)</f>
        <v>0</v>
      </c>
      <c r="Y30" s="279"/>
      <c r="Z30" s="284"/>
      <c r="AA30" s="284"/>
      <c r="AB30" s="284"/>
      <c r="AC30" s="284"/>
      <c r="AD30" s="284"/>
      <c r="AE30" s="284"/>
      <c r="AF30" s="284"/>
      <c r="AG30" s="284"/>
      <c r="AH30" s="284"/>
      <c r="AI30" s="284"/>
      <c r="AJ30" s="284"/>
      <c r="AK30" s="284"/>
      <c r="AL30" s="284"/>
      <c r="AM30" s="284"/>
      <c r="AN30" s="284"/>
      <c r="AO30" s="284"/>
      <c r="AP30" s="284"/>
      <c r="AQ30" s="284"/>
      <c r="AR30" s="284"/>
      <c r="AS30" s="284"/>
      <c r="AT30" s="284"/>
      <c r="AU30" s="284"/>
      <c r="AV30" s="284"/>
      <c r="AW30" s="284"/>
      <c r="AX30" s="284"/>
      <c r="AY30" s="284"/>
      <c r="AZ30" s="284"/>
      <c r="BA30" s="284"/>
      <c r="BB30" s="284"/>
      <c r="BC30" s="284"/>
      <c r="BD30" s="284"/>
      <c r="BE30" s="284"/>
      <c r="BF30" s="284"/>
      <c r="BG30" s="284"/>
      <c r="BH30" s="284"/>
      <c r="BI30" s="284"/>
      <c r="BJ30" s="284"/>
      <c r="BK30" s="284"/>
      <c r="BL30" s="284"/>
      <c r="BM30" s="284"/>
      <c r="BN30" s="284"/>
      <c r="BO30" s="284"/>
      <c r="BP30" s="284"/>
      <c r="BQ30" s="284"/>
      <c r="BR30" s="284"/>
      <c r="BS30" s="284"/>
      <c r="BT30" s="284"/>
      <c r="BU30" s="284"/>
      <c r="BV30" s="284"/>
      <c r="BW30" s="284"/>
      <c r="BX30" s="284"/>
      <c r="BY30" s="284"/>
      <c r="BZ30" s="284"/>
      <c r="CA30" s="284"/>
      <c r="CB30" s="284"/>
      <c r="CC30" s="284"/>
      <c r="CD30" s="284"/>
      <c r="CE30" s="284"/>
      <c r="CF30" s="284"/>
      <c r="CG30" s="284"/>
      <c r="CH30" s="284"/>
      <c r="CI30" s="284"/>
      <c r="CJ30" s="284"/>
      <c r="CK30" s="284"/>
      <c r="CL30" s="284"/>
      <c r="CM30" s="284"/>
      <c r="CN30" s="284"/>
      <c r="CO30" s="284"/>
      <c r="CP30" s="284"/>
      <c r="CQ30" s="284"/>
      <c r="CR30" s="284"/>
      <c r="CS30" s="284"/>
      <c r="CT30" s="284"/>
      <c r="CU30" s="284"/>
      <c r="CV30" s="284"/>
      <c r="CW30" s="284"/>
      <c r="CX30" s="284"/>
      <c r="CY30" s="284"/>
      <c r="CZ30" s="284"/>
      <c r="DA30" s="284"/>
      <c r="DB30" s="284"/>
    </row>
    <row r="31" spans="1:106" s="285" customFormat="1" ht="10.8" thickBot="1" x14ac:dyDescent="0.25">
      <c r="A31" s="279"/>
      <c r="B31" s="535" t="s">
        <v>109</v>
      </c>
      <c r="C31" s="536"/>
      <c r="D31" s="536"/>
      <c r="E31" s="536"/>
      <c r="F31" s="536"/>
      <c r="G31" s="334">
        <f>'Budget de l''accord'!H66</f>
        <v>0</v>
      </c>
      <c r="H31" s="323"/>
      <c r="I31" s="335">
        <f>'Budget de l''accord'!J66</f>
        <v>0</v>
      </c>
      <c r="J31" s="323"/>
      <c r="K31" s="335">
        <f>'Budget de l''accord'!L66</f>
        <v>0</v>
      </c>
      <c r="L31" s="325"/>
      <c r="M31" s="335">
        <f>'Budget de l''accord'!N66</f>
        <v>0</v>
      </c>
      <c r="N31" s="323"/>
      <c r="O31" s="335">
        <f>'Budget de l''accord'!P66</f>
        <v>0</v>
      </c>
      <c r="P31" s="323"/>
      <c r="Q31" s="335">
        <f>'Budget de l''accord'!R66</f>
        <v>0</v>
      </c>
      <c r="R31" s="325"/>
      <c r="S31" s="335">
        <f>'Budget de l''accord'!T66</f>
        <v>0</v>
      </c>
      <c r="T31" s="323"/>
      <c r="U31" s="335">
        <f>'Budget de l''accord'!V66</f>
        <v>0</v>
      </c>
      <c r="V31" s="323"/>
      <c r="W31" s="335">
        <f>'Budget de l''accord'!X66</f>
        <v>0</v>
      </c>
      <c r="X31" s="335">
        <f>'Budget de l''accord'!Y66</f>
        <v>0</v>
      </c>
      <c r="Y31" s="279"/>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4"/>
      <c r="AY31" s="284"/>
      <c r="AZ31" s="284"/>
      <c r="BA31" s="284"/>
      <c r="BB31" s="284"/>
      <c r="BC31" s="284"/>
      <c r="BD31" s="284"/>
      <c r="BE31" s="284"/>
      <c r="BF31" s="284"/>
      <c r="BG31" s="284"/>
      <c r="BH31" s="284"/>
      <c r="BI31" s="284"/>
      <c r="BJ31" s="284"/>
      <c r="BK31" s="284"/>
      <c r="BL31" s="284"/>
      <c r="BM31" s="284"/>
      <c r="BN31" s="284"/>
      <c r="BO31" s="284"/>
      <c r="BP31" s="284"/>
      <c r="BQ31" s="284"/>
      <c r="BR31" s="284"/>
      <c r="BS31" s="284"/>
      <c r="BT31" s="284"/>
      <c r="BU31" s="284"/>
      <c r="BV31" s="284"/>
      <c r="BW31" s="284"/>
      <c r="BX31" s="284"/>
      <c r="BY31" s="284"/>
      <c r="BZ31" s="284"/>
      <c r="CA31" s="284"/>
      <c r="CB31" s="284"/>
      <c r="CC31" s="284"/>
      <c r="CD31" s="284"/>
      <c r="CE31" s="284"/>
      <c r="CF31" s="284"/>
      <c r="CG31" s="284"/>
      <c r="CH31" s="284"/>
      <c r="CI31" s="284"/>
      <c r="CJ31" s="284"/>
      <c r="CK31" s="284"/>
      <c r="CL31" s="284"/>
      <c r="CM31" s="284"/>
      <c r="CN31" s="284"/>
      <c r="CO31" s="284"/>
      <c r="CP31" s="284"/>
      <c r="CQ31" s="284"/>
      <c r="CR31" s="284"/>
      <c r="CS31" s="284"/>
      <c r="CT31" s="284"/>
      <c r="CU31" s="284"/>
      <c r="CV31" s="284"/>
      <c r="CW31" s="284"/>
      <c r="CX31" s="284"/>
      <c r="CY31" s="284"/>
      <c r="CZ31" s="284"/>
      <c r="DA31" s="284"/>
      <c r="DB31" s="284"/>
    </row>
    <row r="32" spans="1:106" s="285" customFormat="1" ht="10.8" thickBot="1" x14ac:dyDescent="0.25">
      <c r="A32" s="279"/>
      <c r="B32" s="525" t="s">
        <v>110</v>
      </c>
      <c r="C32" s="526"/>
      <c r="D32" s="526"/>
      <c r="E32" s="526"/>
      <c r="F32" s="526"/>
      <c r="G32" s="330">
        <f>G31+G30</f>
        <v>0</v>
      </c>
      <c r="H32" s="331"/>
      <c r="I32" s="332">
        <f>I31+I30</f>
        <v>0</v>
      </c>
      <c r="J32" s="331"/>
      <c r="K32" s="332">
        <f>K31+K30</f>
        <v>0</v>
      </c>
      <c r="L32" s="333"/>
      <c r="M32" s="332">
        <f>M31+M30</f>
        <v>0</v>
      </c>
      <c r="N32" s="331"/>
      <c r="O32" s="332">
        <f>O31+O30</f>
        <v>0</v>
      </c>
      <c r="P32" s="331"/>
      <c r="Q32" s="332">
        <f>Q31+Q30</f>
        <v>0</v>
      </c>
      <c r="R32" s="333"/>
      <c r="S32" s="332">
        <f>S31+S30</f>
        <v>0</v>
      </c>
      <c r="T32" s="331"/>
      <c r="U32" s="332">
        <f>U31+U30</f>
        <v>0</v>
      </c>
      <c r="V32" s="331"/>
      <c r="W32" s="332">
        <f>W31+W30</f>
        <v>0</v>
      </c>
      <c r="X32" s="332">
        <f>X31+X30</f>
        <v>0</v>
      </c>
      <c r="Y32" s="279"/>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c r="AV32" s="284"/>
      <c r="AW32" s="284"/>
      <c r="AX32" s="284"/>
      <c r="AY32" s="284"/>
      <c r="AZ32" s="284"/>
      <c r="BA32" s="284"/>
      <c r="BB32" s="284"/>
      <c r="BC32" s="284"/>
      <c r="BD32" s="284"/>
      <c r="BE32" s="284"/>
      <c r="BF32" s="284"/>
      <c r="BG32" s="284"/>
      <c r="BH32" s="284"/>
      <c r="BI32" s="284"/>
      <c r="BJ32" s="284"/>
      <c r="BK32" s="284"/>
      <c r="BL32" s="284"/>
      <c r="BM32" s="284"/>
      <c r="BN32" s="284"/>
      <c r="BO32" s="284"/>
      <c r="BP32" s="284"/>
      <c r="BQ32" s="284"/>
      <c r="BR32" s="284"/>
      <c r="BS32" s="284"/>
      <c r="BT32" s="284"/>
      <c r="BU32" s="284"/>
      <c r="BV32" s="284"/>
      <c r="BW32" s="284"/>
      <c r="BX32" s="284"/>
      <c r="BY32" s="284"/>
      <c r="BZ32" s="284"/>
      <c r="CA32" s="284"/>
      <c r="CB32" s="284"/>
      <c r="CC32" s="284"/>
      <c r="CD32" s="284"/>
      <c r="CE32" s="284"/>
      <c r="CF32" s="284"/>
      <c r="CG32" s="284"/>
      <c r="CH32" s="284"/>
      <c r="CI32" s="284"/>
      <c r="CJ32" s="284"/>
      <c r="CK32" s="284"/>
      <c r="CL32" s="284"/>
      <c r="CM32" s="284"/>
      <c r="CN32" s="284"/>
      <c r="CO32" s="284"/>
      <c r="CP32" s="284"/>
      <c r="CQ32" s="284"/>
      <c r="CR32" s="284"/>
      <c r="CS32" s="284"/>
      <c r="CT32" s="284"/>
      <c r="CU32" s="284"/>
      <c r="CV32" s="284"/>
      <c r="CW32" s="284"/>
      <c r="CX32" s="284"/>
      <c r="CY32" s="284"/>
      <c r="CZ32" s="284"/>
      <c r="DA32" s="284"/>
      <c r="DB32" s="284"/>
    </row>
    <row r="33" spans="1:25" x14ac:dyDescent="0.25">
      <c r="A33" s="213"/>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row>
  </sheetData>
  <sheetProtection algorithmName="SHA-512" hashValue="uC2tMatx70ua6MS3FCzVdpc1ZczedhvvoF7DvEz5YoYZqhxg2hTVjOY5AjxvYFlZziX8rEB7ctobvFIB9iGQAg==" saltValue="GdJLsDy69VdxshACArOrcQ==" spinCount="100000" sheet="1" formatColumns="0" formatRows="0"/>
  <protectedRanges>
    <protectedRange sqref="G15 I15 K15 M15 O15 Q15 S15 W15" name="Range9"/>
  </protectedRanges>
  <mergeCells count="13">
    <mergeCell ref="A1:B1"/>
    <mergeCell ref="G10:U10"/>
    <mergeCell ref="B15:E15"/>
    <mergeCell ref="C2:E2"/>
    <mergeCell ref="B3:B5"/>
    <mergeCell ref="B17:E17"/>
    <mergeCell ref="B32:F32"/>
    <mergeCell ref="B26:F26"/>
    <mergeCell ref="B27:F27"/>
    <mergeCell ref="B28:F28"/>
    <mergeCell ref="B29:F29"/>
    <mergeCell ref="B30:F30"/>
    <mergeCell ref="B31:F31"/>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A1:AO44"/>
  <sheetViews>
    <sheetView zoomScale="90" zoomScaleNormal="90" workbookViewId="0">
      <pane xSplit="7" ySplit="5" topLeftCell="H6" activePane="bottomRight" state="frozen"/>
      <selection pane="topRight" activeCell="H1" sqref="H1"/>
      <selection pane="bottomLeft" activeCell="A6" sqref="A6"/>
      <selection pane="bottomRight" activeCell="H6" sqref="H6"/>
    </sheetView>
  </sheetViews>
  <sheetFormatPr defaultColWidth="8.88671875" defaultRowHeight="13.2" x14ac:dyDescent="0.25"/>
  <cols>
    <col min="1" max="1" width="2.109375" style="214" customWidth="1"/>
    <col min="2" max="7" width="8.88671875" style="214"/>
    <col min="8" max="8" width="12.33203125" style="214" customWidth="1"/>
    <col min="9" max="9" width="1" style="214" customWidth="1"/>
    <col min="10" max="10" width="12.33203125" style="214" customWidth="1"/>
    <col min="11" max="11" width="1" style="214" customWidth="1"/>
    <col min="12" max="12" width="12.33203125" style="214" customWidth="1"/>
    <col min="13" max="13" width="1" style="214" customWidth="1"/>
    <col min="14" max="14" width="12.33203125" style="214" customWidth="1"/>
    <col min="15" max="15" width="1" style="214" customWidth="1"/>
    <col min="16" max="16" width="12.33203125" style="214" hidden="1" customWidth="1"/>
    <col min="17" max="17" width="1" style="214" hidden="1" customWidth="1"/>
    <col min="18" max="18" width="12.33203125" style="214" hidden="1" customWidth="1"/>
    <col min="19" max="19" width="1" style="214" hidden="1" customWidth="1"/>
    <col min="20" max="20" width="12.33203125" style="214" hidden="1" customWidth="1"/>
    <col min="21" max="21" width="1" style="214" hidden="1" customWidth="1"/>
    <col min="22" max="22" width="14.109375" style="214" customWidth="1"/>
    <col min="23" max="23" width="1" style="214" customWidth="1"/>
    <col min="24" max="24" width="82.44140625" style="214" bestFit="1" customWidth="1"/>
    <col min="25" max="16384" width="8.88671875" style="214"/>
  </cols>
  <sheetData>
    <row r="1" spans="1:41" ht="15.6" x14ac:dyDescent="0.3">
      <c r="A1" s="212" t="s">
        <v>176</v>
      </c>
      <c r="B1" s="212"/>
      <c r="C1" s="213"/>
      <c r="D1" s="213"/>
      <c r="E1" s="213"/>
      <c r="F1" s="213"/>
      <c r="G1" s="213"/>
      <c r="H1" s="213"/>
      <c r="I1" s="213"/>
      <c r="J1" s="213"/>
      <c r="K1" s="213"/>
      <c r="L1" s="213"/>
      <c r="M1" s="213"/>
      <c r="N1" s="213"/>
      <c r="O1" s="213"/>
      <c r="P1" s="213"/>
      <c r="Q1" s="213"/>
      <c r="R1" s="213"/>
      <c r="S1" s="213"/>
      <c r="T1" s="213"/>
      <c r="U1" s="213"/>
      <c r="V1" s="213"/>
      <c r="W1" s="213"/>
      <c r="X1" s="213"/>
      <c r="Y1" s="213"/>
    </row>
    <row r="2" spans="1:41" x14ac:dyDescent="0.25">
      <c r="A2" s="213"/>
      <c r="B2" s="213" t="s">
        <v>258</v>
      </c>
      <c r="C2" s="213"/>
      <c r="D2" s="213"/>
      <c r="E2" s="213"/>
      <c r="F2" s="213"/>
      <c r="G2" s="213"/>
      <c r="H2" s="213"/>
      <c r="I2" s="213"/>
      <c r="J2" s="213"/>
      <c r="K2" s="213"/>
      <c r="L2" s="213"/>
      <c r="M2" s="213"/>
      <c r="N2" s="213"/>
      <c r="O2" s="213"/>
      <c r="P2" s="213"/>
      <c r="Q2" s="213"/>
      <c r="R2" s="213"/>
      <c r="S2" s="213"/>
      <c r="T2" s="213"/>
      <c r="U2" s="213"/>
      <c r="V2" s="213"/>
      <c r="W2" s="213"/>
      <c r="X2" s="213"/>
      <c r="Y2" s="213"/>
    </row>
    <row r="3" spans="1:41" ht="13.8" thickBot="1" x14ac:dyDescent="0.3">
      <c r="A3" s="213"/>
      <c r="B3" s="213"/>
      <c r="C3" s="213"/>
      <c r="D3" s="213"/>
      <c r="E3" s="213"/>
      <c r="F3" s="213"/>
      <c r="G3" s="213"/>
      <c r="H3" s="213"/>
      <c r="I3" s="213"/>
      <c r="J3" s="213"/>
      <c r="K3" s="213"/>
      <c r="L3" s="213"/>
      <c r="M3" s="213"/>
      <c r="N3" s="213"/>
      <c r="O3" s="213"/>
      <c r="P3" s="213"/>
      <c r="Q3" s="213"/>
      <c r="R3" s="213"/>
      <c r="S3" s="213"/>
      <c r="T3" s="213"/>
      <c r="U3" s="213"/>
      <c r="V3" s="213"/>
      <c r="W3" s="213"/>
      <c r="X3" s="213"/>
      <c r="Y3" s="213"/>
    </row>
    <row r="4" spans="1:41" s="219" customFormat="1" ht="13.8" thickBot="1" x14ac:dyDescent="0.3">
      <c r="A4" s="168"/>
      <c r="B4" s="213"/>
      <c r="C4" s="213"/>
      <c r="D4" s="213"/>
      <c r="E4" s="213"/>
      <c r="F4" s="213"/>
      <c r="G4" s="213"/>
      <c r="H4" s="215" t="str">
        <f>'Budget de l''accord'!H6</f>
        <v>Activité 1</v>
      </c>
      <c r="I4" s="216"/>
      <c r="J4" s="215" t="str">
        <f>'Budget de l''accord'!J6</f>
        <v>Activité 2</v>
      </c>
      <c r="K4" s="216"/>
      <c r="L4" s="215" t="str">
        <f>'Budget de l''accord'!L6</f>
        <v>Activité 3</v>
      </c>
      <c r="M4" s="217"/>
      <c r="N4" s="215" t="str">
        <f>'Budget de l''accord'!N6</f>
        <v>Activité 4</v>
      </c>
      <c r="O4" s="216"/>
      <c r="P4" s="215" t="str">
        <f>'Budget de l''accord'!P6</f>
        <v>Activité 5</v>
      </c>
      <c r="Q4" s="216"/>
      <c r="R4" s="215" t="str">
        <f>'Budget de l''accord'!R6</f>
        <v>Activité 6</v>
      </c>
      <c r="S4" s="217"/>
      <c r="T4" s="215" t="str">
        <f>'Budget de l''accord'!T6</f>
        <v>Activité 7</v>
      </c>
      <c r="U4" s="218"/>
      <c r="V4" s="215" t="s">
        <v>4</v>
      </c>
      <c r="W4" s="168"/>
      <c r="X4" s="168"/>
      <c r="Y4" s="168"/>
    </row>
    <row r="5" spans="1:41" s="219" customFormat="1" ht="11.4" x14ac:dyDescent="0.2">
      <c r="A5" s="168"/>
      <c r="B5" s="220"/>
      <c r="C5" s="220"/>
      <c r="D5" s="220"/>
      <c r="E5" s="220"/>
      <c r="F5" s="220"/>
      <c r="G5" s="168"/>
      <c r="H5" s="168"/>
      <c r="I5" s="221"/>
      <c r="J5" s="168"/>
      <c r="K5" s="221"/>
      <c r="L5" s="168"/>
      <c r="M5" s="222"/>
      <c r="N5" s="168"/>
      <c r="O5" s="168"/>
      <c r="P5" s="168"/>
      <c r="Q5" s="168"/>
      <c r="R5" s="168"/>
      <c r="S5" s="168"/>
      <c r="T5" s="168"/>
      <c r="U5" s="168"/>
      <c r="V5" s="168"/>
      <c r="W5" s="168"/>
      <c r="X5" s="223"/>
      <c r="Y5" s="223"/>
      <c r="Z5" s="224"/>
      <c r="AA5" s="224"/>
      <c r="AB5" s="224"/>
      <c r="AC5" s="224"/>
      <c r="AD5" s="224"/>
      <c r="AE5" s="224"/>
      <c r="AF5" s="224"/>
    </row>
    <row r="6" spans="1:41" s="219" customFormat="1" ht="12" x14ac:dyDescent="0.2">
      <c r="A6" s="168"/>
      <c r="B6" s="549" t="s">
        <v>141</v>
      </c>
      <c r="C6" s="550"/>
      <c r="D6" s="550"/>
      <c r="E6" s="550"/>
      <c r="F6" s="551"/>
      <c r="G6" s="168"/>
      <c r="H6" s="168"/>
      <c r="I6" s="221"/>
      <c r="J6" s="168"/>
      <c r="K6" s="221"/>
      <c r="L6" s="168"/>
      <c r="M6" s="222"/>
      <c r="N6" s="168"/>
      <c r="O6" s="168"/>
      <c r="P6" s="168"/>
      <c r="Q6" s="168"/>
      <c r="R6" s="168"/>
      <c r="S6" s="168"/>
      <c r="T6" s="168"/>
      <c r="U6" s="168"/>
      <c r="V6" s="168"/>
      <c r="W6" s="168"/>
      <c r="X6" s="168"/>
      <c r="Y6" s="168"/>
    </row>
    <row r="7" spans="1:41" s="219" customFormat="1" ht="11.4" x14ac:dyDescent="0.2">
      <c r="A7" s="168"/>
      <c r="B7" s="220" t="s">
        <v>70</v>
      </c>
      <c r="C7" s="220"/>
      <c r="D7" s="220"/>
      <c r="E7" s="220"/>
      <c r="F7" s="220"/>
      <c r="G7" s="168"/>
      <c r="H7" s="225">
        <f>('Budget de l''accord'!H$69+'Budget de l''accord'!H$66)*'Budget de l''accord'!H22</f>
        <v>0</v>
      </c>
      <c r="I7" s="226"/>
      <c r="J7" s="225">
        <f>('Budget de l''accord'!J$69+'Budget de l''accord'!J$66)*'Budget de l''accord'!J22</f>
        <v>0</v>
      </c>
      <c r="K7" s="221"/>
      <c r="L7" s="225">
        <f>('Budget de l''accord'!L$69+'Budget de l''accord'!L$66)*'Budget de l''accord'!L22</f>
        <v>0</v>
      </c>
      <c r="M7" s="222"/>
      <c r="N7" s="225">
        <f>('Budget de l''accord'!N$69+'Budget de l''accord'!N$66)*'Budget de l''accord'!N22</f>
        <v>0</v>
      </c>
      <c r="O7" s="226"/>
      <c r="P7" s="225">
        <f>('Budget de l''accord'!P$69+'Budget de l''accord'!P$66)*'Budget de l''accord'!P22</f>
        <v>0</v>
      </c>
      <c r="Q7" s="226"/>
      <c r="R7" s="225">
        <f>('Budget de l''accord'!R$69+'Budget de l''accord'!R$66)*'Budget de l''accord'!R22</f>
        <v>0</v>
      </c>
      <c r="S7" s="226"/>
      <c r="T7" s="225">
        <f>('Budget de l''accord'!T$69+'Budget de l''accord'!T$66)*'Budget de l''accord'!T22</f>
        <v>0</v>
      </c>
      <c r="U7" s="226"/>
      <c r="V7" s="225">
        <f>SUM(H7:T7)</f>
        <v>0</v>
      </c>
      <c r="W7" s="168"/>
      <c r="X7" s="168" t="s">
        <v>151</v>
      </c>
      <c r="Y7" s="168"/>
      <c r="AG7" s="224"/>
    </row>
    <row r="8" spans="1:41" s="219" customFormat="1" ht="11.4" x14ac:dyDescent="0.2">
      <c r="A8" s="168"/>
      <c r="B8" s="220" t="s">
        <v>71</v>
      </c>
      <c r="C8" s="220"/>
      <c r="D8" s="220"/>
      <c r="E8" s="220"/>
      <c r="F8" s="220"/>
      <c r="G8" s="168"/>
      <c r="H8" s="227">
        <f>'Budget de l''accord'!H20</f>
        <v>0</v>
      </c>
      <c r="I8" s="226"/>
      <c r="J8" s="227">
        <f>'Budget de l''accord'!J20</f>
        <v>0</v>
      </c>
      <c r="K8" s="221"/>
      <c r="L8" s="227">
        <f>'Budget de l''accord'!L20</f>
        <v>0</v>
      </c>
      <c r="M8" s="222"/>
      <c r="N8" s="227">
        <f>'Budget de l''accord'!N20</f>
        <v>0</v>
      </c>
      <c r="O8" s="226"/>
      <c r="P8" s="227">
        <f>'Budget de l''accord'!P20</f>
        <v>0</v>
      </c>
      <c r="Q8" s="226"/>
      <c r="R8" s="227">
        <f>'Budget de l''accord'!R20</f>
        <v>0</v>
      </c>
      <c r="S8" s="226"/>
      <c r="T8" s="227">
        <f>'Budget de l''accord'!T20</f>
        <v>0</v>
      </c>
      <c r="U8" s="226"/>
      <c r="V8" s="227">
        <f>SUM(H8:T8)</f>
        <v>0</v>
      </c>
      <c r="W8" s="168"/>
      <c r="X8" s="168" t="s">
        <v>148</v>
      </c>
      <c r="Y8" s="168"/>
    </row>
    <row r="9" spans="1:41" s="219" customFormat="1" ht="12" x14ac:dyDescent="0.2">
      <c r="A9" s="168"/>
      <c r="B9" s="228" t="s">
        <v>72</v>
      </c>
      <c r="C9" s="229"/>
      <c r="D9" s="229"/>
      <c r="E9" s="229"/>
      <c r="F9" s="229"/>
      <c r="G9" s="168"/>
      <c r="H9" s="230">
        <f>SUM(H7:H8)</f>
        <v>0</v>
      </c>
      <c r="I9" s="226"/>
      <c r="J9" s="230">
        <f>SUM(J7:J8)</f>
        <v>0</v>
      </c>
      <c r="K9" s="226"/>
      <c r="L9" s="230">
        <f>SUM(L7:L8)</f>
        <v>0</v>
      </c>
      <c r="M9" s="226"/>
      <c r="N9" s="230">
        <f>SUM(N7:N8)</f>
        <v>0</v>
      </c>
      <c r="O9" s="226"/>
      <c r="P9" s="230">
        <f>SUM(P7:P8)</f>
        <v>0</v>
      </c>
      <c r="Q9" s="226"/>
      <c r="R9" s="230">
        <f>SUM(R7:R8)</f>
        <v>0</v>
      </c>
      <c r="S9" s="226"/>
      <c r="T9" s="230">
        <f>SUM(T7:T8)</f>
        <v>0</v>
      </c>
      <c r="U9" s="226"/>
      <c r="V9" s="230">
        <f>SUM(V7:V8)</f>
        <v>0</v>
      </c>
      <c r="W9" s="168"/>
      <c r="X9" s="223"/>
      <c r="Y9" s="223"/>
      <c r="Z9" s="224"/>
      <c r="AA9" s="224"/>
      <c r="AB9" s="224"/>
      <c r="AC9" s="224"/>
      <c r="AD9" s="224"/>
      <c r="AE9" s="224"/>
      <c r="AF9" s="224"/>
    </row>
    <row r="10" spans="1:41" s="219" customFormat="1" ht="4.95" customHeight="1" x14ac:dyDescent="0.2">
      <c r="A10" s="168"/>
      <c r="B10" s="220"/>
      <c r="C10" s="220"/>
      <c r="D10" s="220"/>
      <c r="E10" s="220"/>
      <c r="F10" s="220"/>
      <c r="G10" s="168"/>
      <c r="H10" s="231"/>
      <c r="I10" s="231"/>
      <c r="J10" s="231"/>
      <c r="K10" s="231"/>
      <c r="L10" s="231"/>
      <c r="M10" s="231"/>
      <c r="N10" s="231"/>
      <c r="O10" s="231"/>
      <c r="P10" s="231"/>
      <c r="Q10" s="231"/>
      <c r="R10" s="231"/>
      <c r="S10" s="231"/>
      <c r="T10" s="231"/>
      <c r="U10" s="231"/>
      <c r="V10" s="231"/>
      <c r="W10" s="168"/>
      <c r="X10" s="223"/>
      <c r="Y10" s="223"/>
      <c r="Z10" s="224"/>
      <c r="AA10" s="224"/>
      <c r="AB10" s="224"/>
      <c r="AC10" s="224"/>
      <c r="AD10" s="224"/>
      <c r="AE10" s="224"/>
      <c r="AF10" s="224"/>
    </row>
    <row r="11" spans="1:41" s="240" customFormat="1" ht="9.6" customHeight="1" x14ac:dyDescent="0.2">
      <c r="A11" s="232"/>
      <c r="B11" s="233" t="s">
        <v>73</v>
      </c>
      <c r="C11" s="234"/>
      <c r="D11" s="234"/>
      <c r="E11" s="234"/>
      <c r="F11" s="389"/>
      <c r="G11" s="235"/>
      <c r="H11" s="236">
        <f>'Budget de l''accord'!H21</f>
        <v>0</v>
      </c>
      <c r="I11" s="236"/>
      <c r="J11" s="236">
        <f>'Budget de l''accord'!J21</f>
        <v>0</v>
      </c>
      <c r="K11" s="236"/>
      <c r="L11" s="236">
        <f>'Budget de l''accord'!L21</f>
        <v>0</v>
      </c>
      <c r="M11" s="236"/>
      <c r="N11" s="236">
        <f>'Budget de l''accord'!N21</f>
        <v>0</v>
      </c>
      <c r="O11" s="236"/>
      <c r="P11" s="236">
        <f>'Budget de l''accord'!P21</f>
        <v>0</v>
      </c>
      <c r="Q11" s="236"/>
      <c r="R11" s="236">
        <f>'Budget de l''accord'!R21</f>
        <v>0</v>
      </c>
      <c r="S11" s="236"/>
      <c r="T11" s="236">
        <f>'Budget de l''accord'!T21</f>
        <v>0</v>
      </c>
      <c r="U11" s="236"/>
      <c r="V11" s="237">
        <f>IFERROR(('Budget de l''accord'!V20-'Répartition du personnel'!AH95)/'Budget de l''accord'!V9,0)</f>
        <v>0</v>
      </c>
      <c r="W11" s="232"/>
      <c r="X11" s="238"/>
      <c r="Y11" s="238"/>
      <c r="Z11" s="239"/>
      <c r="AA11" s="239"/>
      <c r="AB11" s="239"/>
      <c r="AC11" s="239"/>
      <c r="AD11" s="239"/>
      <c r="AE11" s="239"/>
      <c r="AF11" s="239"/>
      <c r="AG11" s="224"/>
      <c r="AH11" s="219"/>
      <c r="AI11" s="219"/>
      <c r="AJ11" s="219"/>
      <c r="AK11" s="219"/>
      <c r="AL11" s="219"/>
      <c r="AM11" s="219"/>
      <c r="AN11" s="219"/>
      <c r="AO11" s="219"/>
    </row>
    <row r="12" spans="1:41" s="219" customFormat="1" ht="11.4" x14ac:dyDescent="0.2">
      <c r="A12" s="168"/>
      <c r="B12" s="220"/>
      <c r="C12" s="220"/>
      <c r="D12" s="220"/>
      <c r="E12" s="220"/>
      <c r="F12" s="220"/>
      <c r="G12" s="168"/>
      <c r="H12" s="231"/>
      <c r="I12" s="231"/>
      <c r="J12" s="231"/>
      <c r="K12" s="231"/>
      <c r="L12" s="231"/>
      <c r="M12" s="231"/>
      <c r="N12" s="231"/>
      <c r="O12" s="231"/>
      <c r="P12" s="231"/>
      <c r="Q12" s="231"/>
      <c r="R12" s="231"/>
      <c r="S12" s="231"/>
      <c r="T12" s="231"/>
      <c r="U12" s="231"/>
      <c r="V12" s="231"/>
      <c r="W12" s="168"/>
      <c r="X12" s="223"/>
      <c r="Y12" s="223"/>
      <c r="Z12" s="224"/>
      <c r="AA12" s="224"/>
      <c r="AB12" s="224"/>
      <c r="AC12" s="224"/>
      <c r="AD12" s="224"/>
      <c r="AE12" s="224"/>
      <c r="AF12" s="224"/>
      <c r="AG12" s="239"/>
      <c r="AH12" s="240"/>
      <c r="AI12" s="240"/>
      <c r="AJ12" s="240"/>
      <c r="AK12" s="240"/>
      <c r="AL12" s="240"/>
      <c r="AM12" s="240"/>
      <c r="AN12" s="240"/>
      <c r="AO12" s="240"/>
    </row>
    <row r="13" spans="1:41" s="219" customFormat="1" ht="11.4" x14ac:dyDescent="0.2">
      <c r="A13" s="168"/>
      <c r="B13" s="229"/>
      <c r="C13" s="229"/>
      <c r="D13" s="229"/>
      <c r="E13" s="229"/>
      <c r="F13" s="229"/>
      <c r="G13" s="241"/>
      <c r="H13" s="242"/>
      <c r="I13" s="242"/>
      <c r="J13" s="242"/>
      <c r="K13" s="242"/>
      <c r="L13" s="242"/>
      <c r="M13" s="242"/>
      <c r="N13" s="242"/>
      <c r="O13" s="242"/>
      <c r="P13" s="242"/>
      <c r="Q13" s="242"/>
      <c r="R13" s="242"/>
      <c r="S13" s="242"/>
      <c r="T13" s="242"/>
      <c r="U13" s="242"/>
      <c r="V13" s="242"/>
      <c r="W13" s="168"/>
      <c r="X13" s="223"/>
      <c r="Y13" s="223"/>
      <c r="Z13" s="224"/>
      <c r="AA13" s="224"/>
      <c r="AB13" s="224"/>
      <c r="AC13" s="224"/>
      <c r="AD13" s="224"/>
      <c r="AE13" s="224"/>
      <c r="AF13" s="224"/>
      <c r="AG13" s="239"/>
      <c r="AH13" s="240"/>
      <c r="AI13" s="240"/>
      <c r="AJ13" s="240"/>
      <c r="AK13" s="240"/>
      <c r="AL13" s="240"/>
      <c r="AM13" s="240"/>
      <c r="AN13" s="240"/>
      <c r="AO13" s="240"/>
    </row>
    <row r="14" spans="1:41" s="219" customFormat="1" ht="12" x14ac:dyDescent="0.2">
      <c r="A14" s="168"/>
      <c r="B14" s="549" t="s">
        <v>142</v>
      </c>
      <c r="C14" s="550"/>
      <c r="D14" s="550"/>
      <c r="E14" s="550"/>
      <c r="F14" s="551"/>
      <c r="G14" s="168"/>
      <c r="H14" s="231"/>
      <c r="I14" s="231"/>
      <c r="J14" s="231"/>
      <c r="K14" s="231"/>
      <c r="L14" s="231"/>
      <c r="M14" s="231"/>
      <c r="N14" s="231"/>
      <c r="O14" s="231"/>
      <c r="P14" s="231"/>
      <c r="Q14" s="231"/>
      <c r="R14" s="231"/>
      <c r="S14" s="231"/>
      <c r="T14" s="231"/>
      <c r="U14" s="231"/>
      <c r="V14" s="231"/>
      <c r="W14" s="168"/>
      <c r="X14" s="168"/>
      <c r="Y14" s="168"/>
      <c r="AG14" s="224"/>
    </row>
    <row r="15" spans="1:41" s="219" customFormat="1" ht="11.4" x14ac:dyDescent="0.2">
      <c r="A15" s="168"/>
      <c r="B15" s="220" t="s">
        <v>70</v>
      </c>
      <c r="C15" s="220"/>
      <c r="D15" s="220"/>
      <c r="E15" s="220"/>
      <c r="F15" s="220"/>
      <c r="G15" s="168"/>
      <c r="H15" s="225">
        <f>('Budget de l''accord'!H$69+'Budget de l''accord'!H$66)*'Budget de l''accord'!H30</f>
        <v>0</v>
      </c>
      <c r="I15" s="226"/>
      <c r="J15" s="225">
        <f>('Budget de l''accord'!J$69+'Budget de l''accord'!J$66)*'Budget de l''accord'!J30</f>
        <v>0</v>
      </c>
      <c r="K15" s="221"/>
      <c r="L15" s="225">
        <f>('Budget de l''accord'!L$69+'Budget de l''accord'!L$66)*'Budget de l''accord'!L30</f>
        <v>0</v>
      </c>
      <c r="M15" s="222"/>
      <c r="N15" s="225">
        <f>('Budget de l''accord'!N$69+'Budget de l''accord'!N$66)*'Budget de l''accord'!N30</f>
        <v>0</v>
      </c>
      <c r="O15" s="226"/>
      <c r="P15" s="225">
        <f>('Budget de l''accord'!P$69+'Budget de l''accord'!P$66)*'Budget de l''accord'!P30</f>
        <v>0</v>
      </c>
      <c r="Q15" s="226"/>
      <c r="R15" s="225">
        <f>('Budget de l''accord'!R$69+'Budget de l''accord'!R$66)*'Budget de l''accord'!R30</f>
        <v>0</v>
      </c>
      <c r="S15" s="226"/>
      <c r="T15" s="225">
        <f>('Budget de l''accord'!T$69+'Budget de l''accord'!T$66)*'Budget de l''accord'!T30</f>
        <v>0</v>
      </c>
      <c r="U15" s="226"/>
      <c r="V15" s="225">
        <f t="shared" ref="V15:V16" si="0">SUM(H15:T15)</f>
        <v>0</v>
      </c>
      <c r="W15" s="168"/>
      <c r="X15" s="168" t="s">
        <v>151</v>
      </c>
      <c r="Y15" s="168"/>
      <c r="AG15" s="224"/>
    </row>
    <row r="16" spans="1:41" s="219" customFormat="1" ht="11.4" x14ac:dyDescent="0.2">
      <c r="A16" s="168"/>
      <c r="B16" s="220" t="s">
        <v>71</v>
      </c>
      <c r="C16" s="220"/>
      <c r="D16" s="220"/>
      <c r="E16" s="220"/>
      <c r="F16" s="220"/>
      <c r="G16" s="168"/>
      <c r="H16" s="227">
        <f>'Budget de l''accord'!H29</f>
        <v>0</v>
      </c>
      <c r="I16" s="226"/>
      <c r="J16" s="227">
        <f>'Budget de l''accord'!J29</f>
        <v>0</v>
      </c>
      <c r="K16" s="221"/>
      <c r="L16" s="227">
        <f>'Budget de l''accord'!L29</f>
        <v>0</v>
      </c>
      <c r="M16" s="222"/>
      <c r="N16" s="227">
        <f>'Budget de l''accord'!N29</f>
        <v>0</v>
      </c>
      <c r="O16" s="226"/>
      <c r="P16" s="227">
        <f>'Budget de l''accord'!P29</f>
        <v>0</v>
      </c>
      <c r="Q16" s="226"/>
      <c r="R16" s="227">
        <f>'Budget de l''accord'!R29</f>
        <v>0</v>
      </c>
      <c r="S16" s="226"/>
      <c r="T16" s="227">
        <f>'Budget de l''accord'!T29</f>
        <v>0</v>
      </c>
      <c r="U16" s="226"/>
      <c r="V16" s="227">
        <f t="shared" si="0"/>
        <v>0</v>
      </c>
      <c r="W16" s="168"/>
      <c r="X16" s="168" t="s">
        <v>149</v>
      </c>
      <c r="Y16" s="168"/>
    </row>
    <row r="17" spans="1:41" s="219" customFormat="1" ht="12" x14ac:dyDescent="0.2">
      <c r="A17" s="168"/>
      <c r="B17" s="228" t="s">
        <v>72</v>
      </c>
      <c r="C17" s="229"/>
      <c r="D17" s="229"/>
      <c r="E17" s="229"/>
      <c r="F17" s="229"/>
      <c r="G17" s="168"/>
      <c r="H17" s="230">
        <f>SUM(H15:H16)</f>
        <v>0</v>
      </c>
      <c r="I17" s="226"/>
      <c r="J17" s="230">
        <f>SUM(J15:J16)</f>
        <v>0</v>
      </c>
      <c r="K17" s="226"/>
      <c r="L17" s="230">
        <f>SUM(L15:L16)</f>
        <v>0</v>
      </c>
      <c r="M17" s="226"/>
      <c r="N17" s="230">
        <f>SUM(N15:N16)</f>
        <v>0</v>
      </c>
      <c r="O17" s="226"/>
      <c r="P17" s="230">
        <f>SUM(P15:P16)</f>
        <v>0</v>
      </c>
      <c r="Q17" s="226"/>
      <c r="R17" s="230">
        <f>SUM(R15:R16)</f>
        <v>0</v>
      </c>
      <c r="S17" s="226"/>
      <c r="T17" s="230">
        <f>SUM(T15:T16)</f>
        <v>0</v>
      </c>
      <c r="U17" s="226"/>
      <c r="V17" s="230">
        <f>SUM(V15:V16)</f>
        <v>0</v>
      </c>
      <c r="W17" s="168"/>
      <c r="X17" s="223"/>
      <c r="Y17" s="223"/>
      <c r="Z17" s="224"/>
      <c r="AA17" s="224"/>
      <c r="AB17" s="224"/>
      <c r="AC17" s="224"/>
      <c r="AD17" s="224"/>
      <c r="AE17" s="224"/>
      <c r="AF17" s="224"/>
    </row>
    <row r="18" spans="1:41" s="219" customFormat="1" ht="4.95" customHeight="1" x14ac:dyDescent="0.2">
      <c r="A18" s="168"/>
      <c r="B18" s="220"/>
      <c r="C18" s="220"/>
      <c r="D18" s="220"/>
      <c r="E18" s="220"/>
      <c r="F18" s="220"/>
      <c r="G18" s="168"/>
      <c r="H18" s="231"/>
      <c r="I18" s="231"/>
      <c r="J18" s="231"/>
      <c r="K18" s="231"/>
      <c r="L18" s="231"/>
      <c r="M18" s="231"/>
      <c r="N18" s="231"/>
      <c r="O18" s="231"/>
      <c r="P18" s="231"/>
      <c r="Q18" s="231"/>
      <c r="R18" s="231"/>
      <c r="S18" s="231"/>
      <c r="T18" s="231"/>
      <c r="U18" s="231"/>
      <c r="V18" s="231"/>
      <c r="W18" s="168"/>
      <c r="X18" s="223"/>
      <c r="Y18" s="223"/>
      <c r="Z18" s="224"/>
      <c r="AA18" s="224"/>
      <c r="AB18" s="224"/>
      <c r="AC18" s="224"/>
      <c r="AD18" s="224"/>
      <c r="AE18" s="224"/>
      <c r="AF18" s="224"/>
    </row>
    <row r="19" spans="1:41" s="240" customFormat="1" ht="20.399999999999999" customHeight="1" x14ac:dyDescent="0.2">
      <c r="A19" s="232"/>
      <c r="B19" s="555" t="s">
        <v>74</v>
      </c>
      <c r="C19" s="556"/>
      <c r="D19" s="556"/>
      <c r="E19" s="556"/>
      <c r="F19" s="556"/>
      <c r="G19" s="235"/>
      <c r="H19" s="243">
        <f>IF(OR(,H16=0,'Budget de l''accord'!H$11=0),0,H16/'Budget de l''accord'!H$11)</f>
        <v>0</v>
      </c>
      <c r="I19" s="243"/>
      <c r="J19" s="243">
        <f>IF(OR(,J16=0,'Budget de l''accord'!J$11=0),0,J16/'Budget de l''accord'!J$11)</f>
        <v>0</v>
      </c>
      <c r="K19" s="243">
        <f>IF(OR(,K16=0,'Budget de l''accord'!K$11=0),0,K16/'Budget de l''accord'!K$11)</f>
        <v>0</v>
      </c>
      <c r="L19" s="243">
        <f>IF(OR(,L16=0,'Budget de l''accord'!L$11=0),0,L16/'Budget de l''accord'!L$11)</f>
        <v>0</v>
      </c>
      <c r="M19" s="243">
        <f>IF(OR(,M16=0,'Budget de l''accord'!M$11=0),0,M16/'Budget de l''accord'!M$11)</f>
        <v>0</v>
      </c>
      <c r="N19" s="243">
        <f>IF(OR(,N16=0,'Budget de l''accord'!N$11=0),0,N16/'Budget de l''accord'!N$11)</f>
        <v>0</v>
      </c>
      <c r="O19" s="243">
        <f>IF(OR(,O16=0,'Budget de l''accord'!U$11=0),0,O16/'Budget de l''accord'!U$11)</f>
        <v>0</v>
      </c>
      <c r="P19" s="243">
        <f>IF(OR(,P16=0,'Budget de l''accord'!P$11=0),0,P16/'Budget de l''accord'!P$11)</f>
        <v>0</v>
      </c>
      <c r="Q19" s="243">
        <f>IF(OR(,Q16=0,'Budget de l''accord'!W$11=0),0,Q16/'Budget de l''accord'!W$11)</f>
        <v>0</v>
      </c>
      <c r="R19" s="243">
        <f>IF(OR(,R16=0,'Budget de l''accord'!R$11=0),0,R16/'Budget de l''accord'!R$11)</f>
        <v>0</v>
      </c>
      <c r="S19" s="243">
        <f>IF(OR(,S16=0,'Budget de l''accord'!Y$11=0),0,S16/'Budget de l''accord'!Y$11)</f>
        <v>0</v>
      </c>
      <c r="T19" s="243">
        <f>IF(OR(,T16=0,'Budget de l''accord'!T$11=0),0,T16/'Budget de l''accord'!T$11)</f>
        <v>0</v>
      </c>
      <c r="U19" s="243">
        <f>IF(OR(,U16=0,'Budget de l''accord'!W$11=0),0,U16/'Budget de l''accord'!W$11)</f>
        <v>0</v>
      </c>
      <c r="V19" s="244">
        <f>IF(OR(,V16=0,'Budget de l''accord'!V$11=0),0,V16/'Budget de l''accord'!V$11)</f>
        <v>0</v>
      </c>
      <c r="W19" s="232"/>
      <c r="X19" s="238"/>
      <c r="Y19" s="238"/>
      <c r="Z19" s="239"/>
      <c r="AA19" s="239"/>
      <c r="AB19" s="239"/>
      <c r="AC19" s="239"/>
      <c r="AD19" s="239"/>
      <c r="AE19" s="239"/>
      <c r="AF19" s="239"/>
      <c r="AG19" s="224"/>
      <c r="AH19" s="219"/>
      <c r="AI19" s="219"/>
      <c r="AJ19" s="219"/>
      <c r="AK19" s="219"/>
      <c r="AL19" s="219"/>
      <c r="AM19" s="219"/>
      <c r="AN19" s="219"/>
      <c r="AO19" s="219"/>
    </row>
    <row r="20" spans="1:41" s="219" customFormat="1" ht="11.4" x14ac:dyDescent="0.2">
      <c r="A20" s="168"/>
      <c r="B20" s="220"/>
      <c r="C20" s="220"/>
      <c r="D20" s="220"/>
      <c r="E20" s="220"/>
      <c r="F20" s="220"/>
      <c r="G20" s="168"/>
      <c r="H20" s="231"/>
      <c r="I20" s="231"/>
      <c r="J20" s="231"/>
      <c r="K20" s="231"/>
      <c r="L20" s="231"/>
      <c r="M20" s="231"/>
      <c r="N20" s="231"/>
      <c r="O20" s="231"/>
      <c r="P20" s="231"/>
      <c r="Q20" s="231"/>
      <c r="R20" s="231"/>
      <c r="S20" s="231"/>
      <c r="T20" s="231"/>
      <c r="U20" s="231"/>
      <c r="V20" s="231"/>
      <c r="W20" s="168"/>
      <c r="X20" s="223"/>
      <c r="Y20" s="223"/>
      <c r="Z20" s="224"/>
      <c r="AA20" s="224"/>
      <c r="AB20" s="224"/>
      <c r="AC20" s="224"/>
      <c r="AD20" s="224"/>
      <c r="AE20" s="224"/>
      <c r="AF20" s="224"/>
      <c r="AG20" s="239"/>
      <c r="AH20" s="240"/>
      <c r="AI20" s="240"/>
      <c r="AJ20" s="240"/>
      <c r="AK20" s="240"/>
      <c r="AL20" s="240"/>
      <c r="AM20" s="240"/>
      <c r="AN20" s="240"/>
      <c r="AO20" s="240"/>
    </row>
    <row r="21" spans="1:41" s="219" customFormat="1" ht="11.4" x14ac:dyDescent="0.2">
      <c r="A21" s="168"/>
      <c r="B21" s="229"/>
      <c r="C21" s="229"/>
      <c r="D21" s="229"/>
      <c r="E21" s="229"/>
      <c r="F21" s="229"/>
      <c r="G21" s="241"/>
      <c r="H21" s="242"/>
      <c r="I21" s="242"/>
      <c r="J21" s="242"/>
      <c r="K21" s="242"/>
      <c r="L21" s="242"/>
      <c r="M21" s="242"/>
      <c r="N21" s="242"/>
      <c r="O21" s="242"/>
      <c r="P21" s="242"/>
      <c r="Q21" s="242"/>
      <c r="R21" s="242"/>
      <c r="S21" s="242"/>
      <c r="T21" s="242"/>
      <c r="U21" s="242"/>
      <c r="V21" s="242"/>
      <c r="W21" s="168"/>
      <c r="X21" s="223"/>
      <c r="Y21" s="223"/>
      <c r="Z21" s="224"/>
      <c r="AA21" s="224"/>
      <c r="AB21" s="224"/>
      <c r="AC21" s="224"/>
      <c r="AD21" s="224"/>
      <c r="AE21" s="224"/>
      <c r="AF21" s="224"/>
      <c r="AG21" s="239"/>
      <c r="AH21" s="240"/>
      <c r="AI21" s="240"/>
      <c r="AJ21" s="240"/>
      <c r="AK21" s="240"/>
      <c r="AL21" s="240"/>
      <c r="AM21" s="240"/>
      <c r="AN21" s="240"/>
      <c r="AO21" s="240"/>
    </row>
    <row r="22" spans="1:41" s="246" customFormat="1" ht="25.2" customHeight="1" x14ac:dyDescent="0.2">
      <c r="A22" s="171"/>
      <c r="B22" s="552" t="s">
        <v>191</v>
      </c>
      <c r="C22" s="553"/>
      <c r="D22" s="553"/>
      <c r="E22" s="553"/>
      <c r="F22" s="554"/>
      <c r="G22" s="171"/>
      <c r="H22" s="245"/>
      <c r="I22" s="231"/>
      <c r="J22" s="245"/>
      <c r="K22" s="231"/>
      <c r="L22" s="245"/>
      <c r="M22" s="245"/>
      <c r="N22" s="245"/>
      <c r="O22" s="231"/>
      <c r="P22" s="245"/>
      <c r="Q22" s="231"/>
      <c r="R22" s="245"/>
      <c r="S22" s="231"/>
      <c r="T22" s="245"/>
      <c r="U22" s="231"/>
      <c r="V22" s="245"/>
      <c r="W22" s="168"/>
      <c r="X22" s="168"/>
      <c r="Y22" s="168"/>
      <c r="Z22" s="219"/>
      <c r="AA22" s="219"/>
      <c r="AB22" s="219"/>
      <c r="AC22" s="219"/>
      <c r="AD22" s="219"/>
      <c r="AE22" s="219"/>
      <c r="AF22" s="219"/>
      <c r="AG22" s="224"/>
      <c r="AH22" s="219"/>
      <c r="AI22" s="219"/>
      <c r="AJ22" s="219"/>
      <c r="AK22" s="219"/>
      <c r="AL22" s="219"/>
      <c r="AM22" s="219"/>
      <c r="AN22" s="219"/>
      <c r="AO22" s="219"/>
    </row>
    <row r="23" spans="1:41" s="246" customFormat="1" ht="11.4" x14ac:dyDescent="0.2">
      <c r="A23" s="171"/>
      <c r="B23" s="220" t="s">
        <v>70</v>
      </c>
      <c r="C23" s="220"/>
      <c r="D23" s="220"/>
      <c r="E23" s="220"/>
      <c r="F23" s="220"/>
      <c r="G23" s="171"/>
      <c r="H23" s="225">
        <f>('Budget de l''accord'!H$69+'Budget de l''accord'!H$66)*'Budget de l''accord'!H42</f>
        <v>0</v>
      </c>
      <c r="I23" s="226"/>
      <c r="J23" s="225">
        <f>('Budget de l''accord'!J$69+'Budget de l''accord'!J$66)*'Budget de l''accord'!J42</f>
        <v>0</v>
      </c>
      <c r="K23" s="221"/>
      <c r="L23" s="225">
        <f>('Budget de l''accord'!L$69+'Budget de l''accord'!L$66)*'Budget de l''accord'!L42</f>
        <v>0</v>
      </c>
      <c r="M23" s="222"/>
      <c r="N23" s="225">
        <f>('Budget de l''accord'!N$69+'Budget de l''accord'!N$66)*'Budget de l''accord'!N42</f>
        <v>0</v>
      </c>
      <c r="O23" s="226"/>
      <c r="P23" s="225">
        <f>('Budget de l''accord'!P$69+'Budget de l''accord'!P$66)*'Budget de l''accord'!P42</f>
        <v>0</v>
      </c>
      <c r="Q23" s="226"/>
      <c r="R23" s="225">
        <f>('Budget de l''accord'!R$69+'Budget de l''accord'!R$66)*'Budget de l''accord'!R42</f>
        <v>0</v>
      </c>
      <c r="S23" s="226"/>
      <c r="T23" s="225">
        <f>('Budget de l''accord'!T$69+'Budget de l''accord'!T$66)*'Budget de l''accord'!T42</f>
        <v>0</v>
      </c>
      <c r="U23" s="226"/>
      <c r="V23" s="225">
        <f t="shared" ref="V23:V24" si="1">SUM(H23:T23)</f>
        <v>0</v>
      </c>
      <c r="W23" s="168"/>
      <c r="X23" s="168" t="s">
        <v>152</v>
      </c>
      <c r="Y23" s="168"/>
      <c r="Z23" s="219"/>
      <c r="AA23" s="219"/>
      <c r="AB23" s="219"/>
      <c r="AC23" s="219"/>
      <c r="AD23" s="219"/>
      <c r="AE23" s="219"/>
      <c r="AF23" s="219"/>
      <c r="AG23" s="224"/>
      <c r="AH23" s="219"/>
      <c r="AI23" s="219"/>
      <c r="AJ23" s="219"/>
      <c r="AK23" s="219"/>
      <c r="AL23" s="219"/>
      <c r="AM23" s="219"/>
      <c r="AN23" s="219"/>
      <c r="AO23" s="219"/>
    </row>
    <row r="24" spans="1:41" s="246" customFormat="1" ht="11.4" x14ac:dyDescent="0.2">
      <c r="A24" s="171"/>
      <c r="B24" s="220" t="s">
        <v>71</v>
      </c>
      <c r="C24" s="220"/>
      <c r="D24" s="220"/>
      <c r="E24" s="220"/>
      <c r="F24" s="220"/>
      <c r="G24" s="171"/>
      <c r="H24" s="227">
        <f>'Budget de l''accord'!H41</f>
        <v>0</v>
      </c>
      <c r="I24" s="226"/>
      <c r="J24" s="227">
        <f>'Budget de l''accord'!J41</f>
        <v>0</v>
      </c>
      <c r="K24" s="221"/>
      <c r="L24" s="227">
        <f>'Budget de l''accord'!L41</f>
        <v>0</v>
      </c>
      <c r="M24" s="222"/>
      <c r="N24" s="227">
        <f>'Budget de l''accord'!N41</f>
        <v>0</v>
      </c>
      <c r="O24" s="226"/>
      <c r="P24" s="227">
        <f>'Budget de l''accord'!P41</f>
        <v>0</v>
      </c>
      <c r="Q24" s="226"/>
      <c r="R24" s="227">
        <f>'Budget de l''accord'!R41</f>
        <v>0</v>
      </c>
      <c r="S24" s="226"/>
      <c r="T24" s="227">
        <f>'Budget de l''accord'!T41</f>
        <v>0</v>
      </c>
      <c r="U24" s="226"/>
      <c r="V24" s="227">
        <f t="shared" si="1"/>
        <v>0</v>
      </c>
      <c r="W24" s="168"/>
      <c r="X24" s="168" t="s">
        <v>150</v>
      </c>
      <c r="Y24" s="171"/>
      <c r="AG24" s="219"/>
    </row>
    <row r="25" spans="1:41" s="219" customFormat="1" ht="12" x14ac:dyDescent="0.2">
      <c r="A25" s="168"/>
      <c r="B25" s="228" t="s">
        <v>72</v>
      </c>
      <c r="C25" s="229"/>
      <c r="D25" s="229"/>
      <c r="E25" s="229"/>
      <c r="F25" s="229"/>
      <c r="G25" s="168"/>
      <c r="H25" s="230">
        <f>SUM(H23:H24)</f>
        <v>0</v>
      </c>
      <c r="I25" s="226"/>
      <c r="J25" s="230">
        <f>SUM(J23:J24)</f>
        <v>0</v>
      </c>
      <c r="K25" s="226"/>
      <c r="L25" s="230">
        <f>SUM(L23:L24)</f>
        <v>0</v>
      </c>
      <c r="M25" s="226"/>
      <c r="N25" s="230">
        <f>SUM(N23:N24)</f>
        <v>0</v>
      </c>
      <c r="O25" s="226"/>
      <c r="P25" s="230">
        <f>SUM(P23:P24)</f>
        <v>0</v>
      </c>
      <c r="Q25" s="226"/>
      <c r="R25" s="230">
        <f>SUM(R23:R24)</f>
        <v>0</v>
      </c>
      <c r="S25" s="226"/>
      <c r="T25" s="230">
        <f>SUM(T23:T24)</f>
        <v>0</v>
      </c>
      <c r="U25" s="226"/>
      <c r="V25" s="230">
        <f>SUM(V23:V24)</f>
        <v>0</v>
      </c>
      <c r="W25" s="168"/>
      <c r="X25" s="223"/>
      <c r="Y25" s="223"/>
      <c r="Z25" s="224"/>
      <c r="AA25" s="224"/>
      <c r="AB25" s="224"/>
      <c r="AC25" s="224"/>
      <c r="AD25" s="224"/>
      <c r="AE25" s="224"/>
      <c r="AF25" s="224"/>
      <c r="AH25" s="246"/>
      <c r="AI25" s="246"/>
      <c r="AJ25" s="246"/>
      <c r="AK25" s="246"/>
      <c r="AL25" s="246"/>
      <c r="AM25" s="246"/>
      <c r="AN25" s="246"/>
      <c r="AO25" s="246"/>
    </row>
    <row r="26" spans="1:41" s="246" customFormat="1" ht="11.4" x14ac:dyDescent="0.2">
      <c r="A26" s="171"/>
      <c r="B26" s="247"/>
      <c r="C26" s="247"/>
      <c r="D26" s="247"/>
      <c r="E26" s="247"/>
      <c r="F26" s="247"/>
      <c r="G26" s="171"/>
      <c r="H26" s="245"/>
      <c r="I26" s="231"/>
      <c r="J26" s="245"/>
      <c r="K26" s="231"/>
      <c r="L26" s="245"/>
      <c r="M26" s="245"/>
      <c r="N26" s="245"/>
      <c r="O26" s="231"/>
      <c r="P26" s="245"/>
      <c r="Q26" s="231"/>
      <c r="R26" s="245"/>
      <c r="S26" s="231"/>
      <c r="T26" s="245"/>
      <c r="U26" s="231"/>
      <c r="V26" s="245"/>
      <c r="W26" s="168"/>
      <c r="X26" s="171"/>
      <c r="Y26" s="171"/>
    </row>
    <row r="27" spans="1:41" s="246" customFormat="1" ht="11.4" x14ac:dyDescent="0.2">
      <c r="A27" s="171"/>
      <c r="B27" s="229"/>
      <c r="C27" s="229"/>
      <c r="D27" s="229"/>
      <c r="E27" s="229"/>
      <c r="F27" s="229"/>
      <c r="G27" s="241"/>
      <c r="H27" s="242"/>
      <c r="I27" s="242"/>
      <c r="J27" s="242"/>
      <c r="K27" s="242"/>
      <c r="L27" s="242"/>
      <c r="M27" s="242"/>
      <c r="N27" s="242"/>
      <c r="O27" s="242"/>
      <c r="P27" s="242"/>
      <c r="Q27" s="242"/>
      <c r="R27" s="242"/>
      <c r="S27" s="242"/>
      <c r="T27" s="242"/>
      <c r="U27" s="242"/>
      <c r="V27" s="242"/>
      <c r="W27" s="168"/>
      <c r="X27" s="171"/>
      <c r="Y27" s="171"/>
      <c r="AG27" s="224"/>
      <c r="AH27" s="219"/>
      <c r="AI27" s="219"/>
      <c r="AJ27" s="219"/>
      <c r="AK27" s="219"/>
      <c r="AL27" s="219"/>
      <c r="AM27" s="219"/>
      <c r="AN27" s="219"/>
      <c r="AO27" s="219"/>
    </row>
    <row r="28" spans="1:41" s="246" customFormat="1" ht="11.4" x14ac:dyDescent="0.2">
      <c r="A28" s="171"/>
      <c r="B28" s="229"/>
      <c r="C28" s="229"/>
      <c r="D28" s="229"/>
      <c r="E28" s="229"/>
      <c r="F28" s="229"/>
      <c r="G28" s="241"/>
      <c r="H28" s="242"/>
      <c r="I28" s="242"/>
      <c r="J28" s="242"/>
      <c r="K28" s="242"/>
      <c r="L28" s="242"/>
      <c r="M28" s="242"/>
      <c r="N28" s="242"/>
      <c r="O28" s="242"/>
      <c r="P28" s="242"/>
      <c r="Q28" s="242"/>
      <c r="R28" s="242"/>
      <c r="S28" s="242"/>
      <c r="T28" s="242"/>
      <c r="U28" s="242"/>
      <c r="V28" s="242"/>
      <c r="W28" s="168"/>
      <c r="X28" s="171"/>
      <c r="Y28" s="171"/>
      <c r="AG28" s="224"/>
      <c r="AH28" s="219"/>
      <c r="AI28" s="219"/>
      <c r="AJ28" s="219"/>
      <c r="AK28" s="219"/>
      <c r="AL28" s="219"/>
      <c r="AM28" s="219"/>
      <c r="AN28" s="219"/>
      <c r="AO28" s="219"/>
    </row>
    <row r="29" spans="1:41" s="246" customFormat="1" ht="12" x14ac:dyDescent="0.2">
      <c r="A29" s="171"/>
      <c r="B29" s="549" t="s">
        <v>75</v>
      </c>
      <c r="C29" s="550"/>
      <c r="D29" s="550"/>
      <c r="E29" s="550"/>
      <c r="F29" s="551"/>
      <c r="G29" s="171"/>
      <c r="H29" s="245"/>
      <c r="I29" s="231"/>
      <c r="J29" s="245"/>
      <c r="K29" s="231"/>
      <c r="L29" s="245"/>
      <c r="M29" s="245"/>
      <c r="N29" s="245"/>
      <c r="O29" s="231"/>
      <c r="P29" s="245"/>
      <c r="Q29" s="231"/>
      <c r="R29" s="245"/>
      <c r="S29" s="231"/>
      <c r="T29" s="245"/>
      <c r="U29" s="231"/>
      <c r="V29" s="245"/>
      <c r="W29" s="168"/>
      <c r="X29" s="171"/>
      <c r="Y29" s="171"/>
    </row>
    <row r="30" spans="1:41" s="246" customFormat="1" ht="11.4" x14ac:dyDescent="0.2">
      <c r="A30" s="171"/>
      <c r="B30" s="451" t="s">
        <v>252</v>
      </c>
      <c r="C30" s="452"/>
      <c r="D30" s="452"/>
      <c r="E30" s="452"/>
      <c r="F30" s="452"/>
      <c r="G30" s="171"/>
      <c r="H30" s="225">
        <f>'Budget de l''accord'!H45+('Budget de l''accord'!H$69+'Budget de l''accord'!H$66)*'Budget de l''accord'!H52</f>
        <v>0</v>
      </c>
      <c r="I30" s="226"/>
      <c r="J30" s="225">
        <f>'Budget de l''accord'!J45+('Budget de l''accord'!J$69+'Budget de l''accord'!J$66)*'Budget de l''accord'!J52</f>
        <v>0</v>
      </c>
      <c r="K30" s="221"/>
      <c r="L30" s="225">
        <f>'Budget de l''accord'!L45+('Budget de l''accord'!L$69+'Budget de l''accord'!L$66)*'Budget de l''accord'!L52</f>
        <v>0</v>
      </c>
      <c r="M30" s="222"/>
      <c r="N30" s="225">
        <f>'Budget de l''accord'!N45+('Budget de l''accord'!N$69+'Budget de l''accord'!N$66)*'Budget de l''accord'!N52</f>
        <v>0</v>
      </c>
      <c r="O30" s="226"/>
      <c r="P30" s="225">
        <f>'Budget de l''accord'!P45+('Budget de l''accord'!P$69+'Budget de l''accord'!P$66)*'Budget de l''accord'!P52</f>
        <v>0</v>
      </c>
      <c r="Q30" s="226"/>
      <c r="R30" s="225">
        <f>'Budget de l''accord'!R45+('Budget de l''accord'!R$69+'Budget de l''accord'!R$66)*'Budget de l''accord'!R52</f>
        <v>0</v>
      </c>
      <c r="S30" s="226"/>
      <c r="T30" s="225">
        <f>'Budget de l''accord'!T45+('Budget de l''accord'!T$69+'Budget de l''accord'!T$66)*'Budget de l''accord'!T52</f>
        <v>0</v>
      </c>
      <c r="U30" s="226"/>
      <c r="V30" s="225">
        <f t="shared" ref="V30:V32" si="2">SUM(H30:T30)</f>
        <v>0</v>
      </c>
      <c r="W30" s="168"/>
      <c r="X30" s="168" t="s">
        <v>255</v>
      </c>
      <c r="Y30" s="171"/>
    </row>
    <row r="31" spans="1:41" s="246" customFormat="1" ht="11.4" x14ac:dyDescent="0.2">
      <c r="A31" s="171"/>
      <c r="B31" s="220" t="s">
        <v>253</v>
      </c>
      <c r="C31" s="220"/>
      <c r="D31" s="220"/>
      <c r="E31" s="220"/>
      <c r="F31" s="220"/>
      <c r="G31" s="171"/>
      <c r="H31" s="248">
        <f>'Budget de l''accord'!H46+'Budget de l''accord'!H47+('Budget de l''accord'!H$69+'Budget de l''accord'!H$66)*('Budget de l''accord'!H53+'Budget de l''accord'!H54)</f>
        <v>0</v>
      </c>
      <c r="I31" s="226"/>
      <c r="J31" s="248">
        <f>'Budget de l''accord'!J46+'Budget de l''accord'!J47+('Budget de l''accord'!J$69+'Budget de l''accord'!J$66)*('Budget de l''accord'!J53+'Budget de l''accord'!J54)</f>
        <v>0</v>
      </c>
      <c r="K31" s="221"/>
      <c r="L31" s="248">
        <f>'Budget de l''accord'!L46+'Budget de l''accord'!L47+('Budget de l''accord'!L$69+'Budget de l''accord'!L$66)*('Budget de l''accord'!L53+'Budget de l''accord'!L54)</f>
        <v>0</v>
      </c>
      <c r="M31" s="222"/>
      <c r="N31" s="248">
        <f>'Budget de l''accord'!N46+'Budget de l''accord'!N47+('Budget de l''accord'!N$69+'Budget de l''accord'!N$66)*('Budget de l''accord'!N53+'Budget de l''accord'!N54)</f>
        <v>0</v>
      </c>
      <c r="O31" s="226"/>
      <c r="P31" s="248">
        <f>'Budget de l''accord'!P46+'Budget de l''accord'!P47+('Budget de l''accord'!P$69+'Budget de l''accord'!P$66)*('Budget de l''accord'!P53+'Budget de l''accord'!P54)</f>
        <v>0</v>
      </c>
      <c r="Q31" s="226"/>
      <c r="R31" s="248">
        <f>'Budget de l''accord'!R46+'Budget de l''accord'!R47+('Budget de l''accord'!R$69+'Budget de l''accord'!R$66)*('Budget de l''accord'!R53+'Budget de l''accord'!R54)</f>
        <v>0</v>
      </c>
      <c r="S31" s="226"/>
      <c r="T31" s="248">
        <f>'Budget de l''accord'!T46+'Budget de l''accord'!T47+('Budget de l''accord'!T$69+'Budget de l''accord'!T$66)*('Budget de l''accord'!T53+'Budget de l''accord'!T54)</f>
        <v>0</v>
      </c>
      <c r="U31" s="226"/>
      <c r="V31" s="248">
        <f t="shared" si="2"/>
        <v>0</v>
      </c>
      <c r="W31" s="168"/>
      <c r="X31" s="168" t="s">
        <v>256</v>
      </c>
      <c r="Y31" s="171"/>
    </row>
    <row r="32" spans="1:41" s="246" customFormat="1" ht="11.4" x14ac:dyDescent="0.2">
      <c r="A32" s="171"/>
      <c r="B32" s="220" t="s">
        <v>254</v>
      </c>
      <c r="C32" s="247"/>
      <c r="D32" s="247"/>
      <c r="E32" s="247"/>
      <c r="F32" s="247"/>
      <c r="G32" s="171"/>
      <c r="H32" s="248">
        <f>'Budget de l''accord'!H48+'Budget de l''accord'!H49+('Budget de l''accord'!H$69+'Budget de l''accord'!H$66)*('Budget de l''accord'!H55+'Budget de l''accord'!H56)</f>
        <v>0</v>
      </c>
      <c r="I32" s="226"/>
      <c r="J32" s="248">
        <f>'Budget de l''accord'!J48+'Budget de l''accord'!J49+('Budget de l''accord'!J$69+'Budget de l''accord'!J$66)*('Budget de l''accord'!J55+'Budget de l''accord'!J56)</f>
        <v>0</v>
      </c>
      <c r="K32" s="221"/>
      <c r="L32" s="248">
        <f>'Budget de l''accord'!L48+'Budget de l''accord'!L49+('Budget de l''accord'!L$69+'Budget de l''accord'!L$66)*('Budget de l''accord'!L55+'Budget de l''accord'!L56)</f>
        <v>0</v>
      </c>
      <c r="M32" s="222"/>
      <c r="N32" s="248">
        <f>'Budget de l''accord'!N48+'Budget de l''accord'!N49+('Budget de l''accord'!N$69+'Budget de l''accord'!N$66)*('Budget de l''accord'!N55+'Budget de l''accord'!N56)</f>
        <v>0</v>
      </c>
      <c r="O32" s="226"/>
      <c r="P32" s="248">
        <f>'Budget de l''accord'!P48+'Budget de l''accord'!P49+('Budget de l''accord'!P$69+'Budget de l''accord'!P$66)*('Budget de l''accord'!P55+'Budget de l''accord'!P56)</f>
        <v>0</v>
      </c>
      <c r="Q32" s="226"/>
      <c r="R32" s="248">
        <f>'Budget de l''accord'!R48+'Budget de l''accord'!R49+('Budget de l''accord'!R$69+'Budget de l''accord'!R$66)*('Budget de l''accord'!R55+'Budget de l''accord'!R56)</f>
        <v>0</v>
      </c>
      <c r="S32" s="226"/>
      <c r="T32" s="248">
        <f>'Budget de l''accord'!T48+'Budget de l''accord'!T49+('Budget de l''accord'!T$69+'Budget de l''accord'!T$66)*('Budget de l''accord'!T55+'Budget de l''accord'!T56)</f>
        <v>0</v>
      </c>
      <c r="U32" s="226"/>
      <c r="V32" s="248">
        <f t="shared" si="2"/>
        <v>0</v>
      </c>
      <c r="W32" s="168"/>
      <c r="X32" s="168" t="s">
        <v>257</v>
      </c>
      <c r="Y32" s="171"/>
    </row>
    <row r="33" spans="1:25" s="246" customFormat="1" ht="12" x14ac:dyDescent="0.2">
      <c r="A33" s="171"/>
      <c r="B33" s="228" t="s">
        <v>0</v>
      </c>
      <c r="C33" s="229"/>
      <c r="D33" s="229"/>
      <c r="E33" s="229"/>
      <c r="F33" s="229"/>
      <c r="G33" s="171"/>
      <c r="H33" s="230">
        <f>SUM(H30:H32)</f>
        <v>0</v>
      </c>
      <c r="I33" s="226"/>
      <c r="J33" s="230">
        <f>SUM(J30:J32)</f>
        <v>0</v>
      </c>
      <c r="K33" s="226"/>
      <c r="L33" s="230">
        <f>SUM(L30:L32)</f>
        <v>0</v>
      </c>
      <c r="M33" s="226"/>
      <c r="N33" s="230">
        <f>SUM(N30:N32)</f>
        <v>0</v>
      </c>
      <c r="O33" s="226"/>
      <c r="P33" s="230">
        <f>SUM(P30:P32)</f>
        <v>0</v>
      </c>
      <c r="Q33" s="226"/>
      <c r="R33" s="230">
        <f>SUM(R30:R32)</f>
        <v>0</v>
      </c>
      <c r="S33" s="226"/>
      <c r="T33" s="230">
        <f>SUM(T30:T32)</f>
        <v>0</v>
      </c>
      <c r="U33" s="226"/>
      <c r="V33" s="230">
        <f>SUM(V30:V32)</f>
        <v>0</v>
      </c>
      <c r="W33" s="168"/>
      <c r="X33" s="171"/>
      <c r="Y33" s="171"/>
    </row>
    <row r="34" spans="1:25" s="246" customFormat="1" ht="5.4" customHeight="1" thickBot="1" x14ac:dyDescent="0.25">
      <c r="A34" s="171"/>
      <c r="B34" s="247"/>
      <c r="C34" s="247"/>
      <c r="D34" s="247"/>
      <c r="E34" s="247"/>
      <c r="F34" s="247"/>
      <c r="G34" s="171"/>
      <c r="H34" s="249"/>
      <c r="I34" s="226"/>
      <c r="J34" s="249"/>
      <c r="K34" s="226"/>
      <c r="L34" s="249"/>
      <c r="M34" s="249"/>
      <c r="N34" s="249"/>
      <c r="O34" s="226"/>
      <c r="P34" s="249"/>
      <c r="Q34" s="226"/>
      <c r="R34" s="249"/>
      <c r="S34" s="226"/>
      <c r="T34" s="249"/>
      <c r="U34" s="226"/>
      <c r="V34" s="249"/>
      <c r="W34" s="168"/>
      <c r="X34" s="171"/>
      <c r="Y34" s="171"/>
    </row>
    <row r="35" spans="1:25" s="246" customFormat="1" ht="12.6" thickBot="1" x14ac:dyDescent="0.3">
      <c r="A35" s="171"/>
      <c r="B35" s="250" t="s">
        <v>76</v>
      </c>
      <c r="C35" s="251"/>
      <c r="D35" s="251"/>
      <c r="E35" s="251"/>
      <c r="F35" s="251"/>
      <c r="G35" s="252"/>
      <c r="H35" s="253">
        <f>H33+H25+H17+H9</f>
        <v>0</v>
      </c>
      <c r="I35" s="254"/>
      <c r="J35" s="253">
        <f>J33+J25+J17+J9</f>
        <v>0</v>
      </c>
      <c r="K35" s="254"/>
      <c r="L35" s="253">
        <f>L33+L25+L17+L9</f>
        <v>0</v>
      </c>
      <c r="M35" s="254"/>
      <c r="N35" s="253">
        <f>N33+N25+N17+N9</f>
        <v>0</v>
      </c>
      <c r="O35" s="254"/>
      <c r="P35" s="253">
        <f>P33+P25+P17+P9</f>
        <v>0</v>
      </c>
      <c r="Q35" s="254"/>
      <c r="R35" s="253">
        <f>R33+R25+R17+R9</f>
        <v>0</v>
      </c>
      <c r="S35" s="254"/>
      <c r="T35" s="253">
        <f>T33+T25+T17+T9</f>
        <v>0</v>
      </c>
      <c r="U35" s="254"/>
      <c r="V35" s="255">
        <f>SUM(H35:T35)</f>
        <v>0</v>
      </c>
      <c r="W35" s="168"/>
      <c r="X35" s="171"/>
      <c r="Y35" s="171"/>
    </row>
    <row r="36" spans="1:25" s="246" customFormat="1" ht="11.4" x14ac:dyDescent="0.2">
      <c r="A36" s="171"/>
      <c r="B36" s="247"/>
      <c r="C36" s="247"/>
      <c r="D36" s="247"/>
      <c r="E36" s="247"/>
      <c r="F36" s="247"/>
      <c r="G36" s="171"/>
      <c r="H36" s="171"/>
      <c r="I36" s="168"/>
      <c r="J36" s="171"/>
      <c r="K36" s="168"/>
      <c r="L36" s="171"/>
      <c r="M36" s="171"/>
      <c r="N36" s="171"/>
      <c r="O36" s="168"/>
      <c r="P36" s="171"/>
      <c r="Q36" s="168"/>
      <c r="R36" s="171"/>
      <c r="S36" s="168"/>
      <c r="T36" s="171"/>
      <c r="U36" s="168"/>
      <c r="V36" s="171"/>
      <c r="W36" s="168"/>
      <c r="X36" s="171"/>
      <c r="Y36" s="171"/>
    </row>
    <row r="37" spans="1:25" s="246" customFormat="1" ht="11.4" x14ac:dyDescent="0.2">
      <c r="A37" s="171"/>
      <c r="B37" s="171" t="s">
        <v>156</v>
      </c>
      <c r="C37" s="247"/>
      <c r="D37" s="247"/>
      <c r="E37" s="247"/>
      <c r="F37" s="247"/>
      <c r="G37" s="171"/>
      <c r="H37" s="171"/>
      <c r="I37" s="168"/>
      <c r="J37" s="171"/>
      <c r="K37" s="168"/>
      <c r="L37" s="171"/>
      <c r="M37" s="171"/>
      <c r="N37" s="171"/>
      <c r="O37" s="168"/>
      <c r="P37" s="171"/>
      <c r="Q37" s="168"/>
      <c r="R37" s="171"/>
      <c r="S37" s="168"/>
      <c r="T37" s="171"/>
      <c r="U37" s="168"/>
      <c r="V37" s="171"/>
      <c r="W37" s="168"/>
      <c r="X37" s="171"/>
      <c r="Y37" s="171"/>
    </row>
    <row r="38" spans="1:25" s="246" customFormat="1" ht="11.4" x14ac:dyDescent="0.2">
      <c r="A38" s="171"/>
      <c r="B38" s="247"/>
      <c r="C38" s="247"/>
      <c r="D38" s="247"/>
      <c r="E38" s="247"/>
      <c r="F38" s="247"/>
      <c r="G38" s="171"/>
      <c r="H38" s="171"/>
      <c r="I38" s="168"/>
      <c r="J38" s="171"/>
      <c r="K38" s="168"/>
      <c r="L38" s="171"/>
      <c r="M38" s="171"/>
      <c r="N38" s="171"/>
      <c r="O38" s="168"/>
      <c r="P38" s="171"/>
      <c r="Q38" s="168"/>
      <c r="R38" s="171"/>
      <c r="S38" s="168"/>
      <c r="T38" s="171"/>
      <c r="U38" s="168"/>
      <c r="V38" s="171"/>
      <c r="W38" s="168"/>
      <c r="X38" s="171"/>
      <c r="Y38" s="171"/>
    </row>
    <row r="39" spans="1:25" s="246" customFormat="1" ht="11.4" x14ac:dyDescent="0.2">
      <c r="B39" s="256"/>
      <c r="C39" s="256"/>
      <c r="D39" s="256"/>
      <c r="E39" s="256"/>
      <c r="F39" s="256"/>
      <c r="H39" s="257"/>
      <c r="I39" s="219"/>
      <c r="K39" s="219"/>
      <c r="O39" s="219"/>
      <c r="Q39" s="219"/>
      <c r="S39" s="219"/>
      <c r="U39" s="219"/>
      <c r="W39" s="219"/>
    </row>
    <row r="40" spans="1:25" s="246" customFormat="1" ht="11.4" x14ac:dyDescent="0.2">
      <c r="B40" s="256"/>
      <c r="C40" s="256"/>
      <c r="D40" s="256"/>
      <c r="E40" s="256"/>
      <c r="F40" s="256"/>
      <c r="I40" s="219"/>
      <c r="K40" s="219"/>
      <c r="O40" s="219"/>
      <c r="Q40" s="219"/>
      <c r="S40" s="219"/>
      <c r="U40" s="219"/>
      <c r="W40" s="219"/>
    </row>
    <row r="41" spans="1:25" s="246" customFormat="1" ht="11.4" x14ac:dyDescent="0.2">
      <c r="B41" s="256"/>
      <c r="C41" s="256"/>
      <c r="D41" s="256"/>
      <c r="E41" s="256"/>
      <c r="F41" s="256"/>
      <c r="I41" s="219"/>
      <c r="K41" s="219"/>
      <c r="O41" s="219"/>
      <c r="Q41" s="219"/>
      <c r="S41" s="219"/>
      <c r="U41" s="219"/>
      <c r="W41" s="219"/>
    </row>
    <row r="42" spans="1:25" s="246" customFormat="1" ht="11.4" x14ac:dyDescent="0.2">
      <c r="B42" s="256"/>
      <c r="C42" s="256"/>
      <c r="D42" s="256"/>
      <c r="E42" s="256"/>
      <c r="F42" s="256"/>
      <c r="I42" s="219"/>
      <c r="K42" s="219"/>
      <c r="O42" s="219"/>
      <c r="Q42" s="219"/>
      <c r="S42" s="219"/>
      <c r="U42" s="219"/>
      <c r="W42" s="219"/>
    </row>
    <row r="43" spans="1:25" s="246" customFormat="1" ht="11.4" x14ac:dyDescent="0.2">
      <c r="B43" s="256"/>
      <c r="C43" s="256"/>
      <c r="D43" s="256"/>
      <c r="E43" s="256"/>
      <c r="F43" s="256"/>
      <c r="I43" s="219"/>
      <c r="K43" s="219"/>
      <c r="O43" s="219"/>
      <c r="Q43" s="219"/>
      <c r="S43" s="219"/>
      <c r="U43" s="219"/>
      <c r="W43" s="219"/>
    </row>
    <row r="44" spans="1:25" s="246" customFormat="1" ht="11.4" x14ac:dyDescent="0.2">
      <c r="B44" s="256"/>
      <c r="C44" s="256"/>
      <c r="D44" s="256"/>
      <c r="E44" s="256"/>
      <c r="F44" s="256"/>
      <c r="I44" s="219"/>
      <c r="K44" s="219"/>
      <c r="O44" s="219"/>
      <c r="Q44" s="219"/>
      <c r="S44" s="219"/>
      <c r="U44" s="219"/>
      <c r="W44" s="219"/>
    </row>
  </sheetData>
  <sheetProtection algorithmName="SHA-512" hashValue="/bKPFd3xoGqP8o4M9J1vCZLeT9s1M2t5ta9uu7EtjH2fq5m/NOsrrEbkUK4Y30E7bGVOoXGEEz7oNPw4mAItkw==" saltValue="zKvU+ZEmEg6O31bCnpf6xw==" spinCount="100000" sheet="1" formatColumns="0" formatRows="0"/>
  <mergeCells count="5">
    <mergeCell ref="B6:F6"/>
    <mergeCell ref="B14:F14"/>
    <mergeCell ref="B22:F22"/>
    <mergeCell ref="B29:F29"/>
    <mergeCell ref="B19:F19"/>
  </mergeCells>
  <pageMargins left="0.7" right="0.7" top="0.75" bottom="0.75" header="0.3" footer="0.3"/>
  <pageSetup paperSize="9" scale="62"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E8CD5-02CC-4D97-8E8B-920D0FADE076}">
  <sheetPr>
    <tabColor theme="2" tint="-0.499984740745262"/>
    <pageSetUpPr fitToPage="1"/>
  </sheetPr>
  <dimension ref="A1:X23"/>
  <sheetViews>
    <sheetView showGridLines="0" zoomScale="90" zoomScaleNormal="90" zoomScaleSheetLayoutView="110" workbookViewId="0">
      <pane xSplit="8" ySplit="6" topLeftCell="I7" activePane="bottomRight" state="frozen"/>
      <selection pane="topRight" activeCell="J1" sqref="J1"/>
      <selection pane="bottomLeft" activeCell="A7" sqref="A7"/>
      <selection pane="bottomRight" activeCell="I7" sqref="I7"/>
    </sheetView>
  </sheetViews>
  <sheetFormatPr defaultColWidth="9.109375" defaultRowHeight="11.4" x14ac:dyDescent="0.25"/>
  <cols>
    <col min="1" max="1" width="7.33203125" style="426" customWidth="1"/>
    <col min="2" max="2" width="23.33203125" style="426" customWidth="1"/>
    <col min="3" max="3" width="19.44140625" style="426" customWidth="1"/>
    <col min="4" max="4" width="35.6640625" style="426" customWidth="1"/>
    <col min="5" max="5" width="9.88671875" style="426" customWidth="1"/>
    <col min="6" max="6" width="8.109375" style="426" customWidth="1"/>
    <col min="7" max="7" width="8.5546875" style="426" bestFit="1" customWidth="1"/>
    <col min="8" max="8" width="33.109375" style="426" customWidth="1"/>
    <col min="9" max="9" width="9.44140625" style="426" bestFit="1" customWidth="1"/>
    <col min="10" max="10" width="0.88671875" style="426" customWidth="1"/>
    <col min="11" max="11" width="9.109375" style="426"/>
    <col min="12" max="12" width="0.88671875" style="426" customWidth="1"/>
    <col min="13" max="13" width="9.109375" style="426"/>
    <col min="14" max="14" width="0.88671875" style="426" customWidth="1"/>
    <col min="15" max="15" width="9.109375" style="426"/>
    <col min="16" max="16" width="0.88671875" style="426" customWidth="1"/>
    <col min="17" max="17" width="0" style="426" hidden="1" customWidth="1"/>
    <col min="18" max="18" width="0.88671875" style="426" hidden="1" customWidth="1"/>
    <col min="19" max="19" width="0" style="426" hidden="1" customWidth="1"/>
    <col min="20" max="20" width="0.88671875" style="426" hidden="1" customWidth="1"/>
    <col min="21" max="21" width="0" style="426" hidden="1" customWidth="1"/>
    <col min="22" max="22" width="0.88671875" style="426" hidden="1" customWidth="1"/>
    <col min="23" max="16384" width="9.109375" style="426"/>
  </cols>
  <sheetData>
    <row r="1" spans="1:24" ht="13.2" x14ac:dyDescent="0.25">
      <c r="A1" s="422" t="s">
        <v>259</v>
      </c>
      <c r="B1" s="422"/>
      <c r="C1" s="423"/>
      <c r="D1" s="423"/>
      <c r="E1" s="423"/>
      <c r="F1" s="423"/>
      <c r="G1" s="423"/>
      <c r="H1" s="423"/>
      <c r="I1" s="423"/>
      <c r="J1" s="423"/>
      <c r="K1" s="423"/>
      <c r="L1" s="423"/>
      <c r="M1" s="423"/>
      <c r="N1" s="423"/>
      <c r="O1" s="424"/>
      <c r="P1" s="423"/>
      <c r="Q1" s="424"/>
      <c r="R1" s="423"/>
      <c r="S1" s="424"/>
      <c r="T1" s="423"/>
      <c r="U1" s="423"/>
      <c r="V1" s="423"/>
      <c r="W1" s="423"/>
      <c r="X1" s="425"/>
    </row>
    <row r="2" spans="1:24" ht="13.2" x14ac:dyDescent="0.25">
      <c r="A2" s="427" t="s">
        <v>260</v>
      </c>
      <c r="B2" s="427"/>
      <c r="C2" s="423"/>
      <c r="D2" s="423"/>
      <c r="E2" s="423"/>
      <c r="F2" s="423"/>
      <c r="G2" s="423"/>
      <c r="H2" s="423"/>
      <c r="I2" s="423"/>
      <c r="J2" s="423"/>
      <c r="K2" s="423"/>
      <c r="L2" s="423"/>
      <c r="M2" s="423"/>
      <c r="N2" s="423"/>
      <c r="O2" s="424"/>
      <c r="P2" s="423"/>
      <c r="Q2" s="424"/>
      <c r="R2" s="423"/>
      <c r="S2" s="424"/>
      <c r="T2" s="423"/>
      <c r="U2" s="423"/>
      <c r="V2" s="423"/>
      <c r="W2" s="423"/>
      <c r="X2" s="425"/>
    </row>
    <row r="3" spans="1:24" ht="13.2" x14ac:dyDescent="0.25">
      <c r="A3" s="423"/>
      <c r="B3" s="427"/>
      <c r="C3" s="423"/>
      <c r="D3" s="423"/>
      <c r="E3" s="423"/>
      <c r="F3" s="423"/>
      <c r="G3" s="423"/>
      <c r="H3" s="423"/>
      <c r="I3" s="423"/>
      <c r="J3" s="423"/>
      <c r="K3" s="423"/>
      <c r="L3" s="423"/>
      <c r="M3" s="423"/>
      <c r="N3" s="423"/>
      <c r="O3" s="424"/>
      <c r="P3" s="423"/>
      <c r="Q3" s="424"/>
      <c r="R3" s="423"/>
      <c r="S3" s="424"/>
      <c r="T3" s="423"/>
      <c r="U3" s="423"/>
      <c r="V3" s="423"/>
      <c r="W3" s="423"/>
      <c r="X3" s="425"/>
    </row>
    <row r="4" spans="1:24" ht="12" x14ac:dyDescent="0.25">
      <c r="A4" s="561" t="s">
        <v>261</v>
      </c>
      <c r="B4" s="561"/>
      <c r="C4" s="561"/>
      <c r="D4" s="561"/>
      <c r="E4" s="561"/>
      <c r="F4" s="561"/>
      <c r="G4" s="561"/>
      <c r="H4" s="561"/>
      <c r="I4" s="562" t="s">
        <v>288</v>
      </c>
      <c r="J4" s="562"/>
      <c r="K4" s="562"/>
      <c r="L4" s="562"/>
      <c r="M4" s="562"/>
      <c r="N4" s="562"/>
      <c r="O4" s="562"/>
      <c r="P4" s="562"/>
      <c r="Q4" s="562"/>
      <c r="R4" s="562"/>
      <c r="S4" s="562"/>
      <c r="T4" s="562"/>
      <c r="U4" s="562"/>
      <c r="V4" s="562"/>
      <c r="W4" s="562"/>
      <c r="X4" s="425"/>
    </row>
    <row r="5" spans="1:24" s="430" customFormat="1" ht="12" customHeight="1" x14ac:dyDescent="0.25">
      <c r="A5" s="563" t="s">
        <v>262</v>
      </c>
      <c r="B5" s="563"/>
      <c r="C5" s="563" t="s">
        <v>263</v>
      </c>
      <c r="D5" s="563" t="s">
        <v>264</v>
      </c>
      <c r="E5" s="563" t="s">
        <v>197</v>
      </c>
      <c r="F5" s="563" t="s">
        <v>198</v>
      </c>
      <c r="G5" s="563" t="s">
        <v>199</v>
      </c>
      <c r="H5" s="563" t="s">
        <v>200</v>
      </c>
      <c r="I5" s="558" t="str">
        <f>'Budget consolidé'!H4</f>
        <v>Activité 1</v>
      </c>
      <c r="J5" s="428"/>
      <c r="K5" s="558" t="str">
        <f>'Budget consolidé'!J4</f>
        <v>Activité 2</v>
      </c>
      <c r="L5" s="428"/>
      <c r="M5" s="558" t="str">
        <f>'Budget consolidé'!L4</f>
        <v>Activité 3</v>
      </c>
      <c r="N5" s="428"/>
      <c r="O5" s="558" t="str">
        <f>'Budget consolidé'!N4</f>
        <v>Activité 4</v>
      </c>
      <c r="P5" s="428"/>
      <c r="Q5" s="558" t="str">
        <f>'Budget consolidé'!P4</f>
        <v>Activité 5</v>
      </c>
      <c r="R5" s="428"/>
      <c r="S5" s="558" t="str">
        <f>'Budget consolidé'!R4</f>
        <v>Activité 6</v>
      </c>
      <c r="T5" s="428"/>
      <c r="U5" s="558" t="str">
        <f>'Budget consolidé'!T4</f>
        <v>Activité 7</v>
      </c>
      <c r="V5" s="428"/>
      <c r="W5" s="558" t="str">
        <f>'Budget consolidé'!V4</f>
        <v>TOTAL</v>
      </c>
      <c r="X5" s="429"/>
    </row>
    <row r="6" spans="1:24" s="430" customFormat="1" ht="12" x14ac:dyDescent="0.25">
      <c r="A6" s="431" t="s">
        <v>201</v>
      </c>
      <c r="B6" s="431" t="s">
        <v>202</v>
      </c>
      <c r="C6" s="563"/>
      <c r="D6" s="563"/>
      <c r="E6" s="563"/>
      <c r="F6" s="563"/>
      <c r="G6" s="563"/>
      <c r="H6" s="563"/>
      <c r="I6" s="559"/>
      <c r="J6" s="432"/>
      <c r="K6" s="559"/>
      <c r="L6" s="432"/>
      <c r="M6" s="559"/>
      <c r="N6" s="432"/>
      <c r="O6" s="559"/>
      <c r="P6" s="432"/>
      <c r="Q6" s="559"/>
      <c r="R6" s="432"/>
      <c r="S6" s="559"/>
      <c r="T6" s="432"/>
      <c r="U6" s="559"/>
      <c r="V6" s="432"/>
      <c r="W6" s="559"/>
      <c r="X6" s="429"/>
    </row>
    <row r="7" spans="1:24" ht="22.95" customHeight="1" x14ac:dyDescent="0.25">
      <c r="A7" s="433" t="s">
        <v>203</v>
      </c>
      <c r="B7" s="433" t="s">
        <v>141</v>
      </c>
      <c r="C7" s="433" t="s">
        <v>265</v>
      </c>
      <c r="D7" s="434" t="s">
        <v>266</v>
      </c>
      <c r="E7" s="435" t="s">
        <v>204</v>
      </c>
      <c r="F7" s="435" t="s">
        <v>205</v>
      </c>
      <c r="G7" s="435">
        <v>3600210</v>
      </c>
      <c r="H7" s="436" t="s">
        <v>267</v>
      </c>
      <c r="I7" s="437">
        <f>'Budget consolidé'!H8</f>
        <v>0</v>
      </c>
      <c r="J7" s="438"/>
      <c r="K7" s="437">
        <f>'Budget consolidé'!J8</f>
        <v>0</v>
      </c>
      <c r="L7" s="438"/>
      <c r="M7" s="437">
        <f>'Budget consolidé'!L8</f>
        <v>0</v>
      </c>
      <c r="N7" s="438"/>
      <c r="O7" s="437">
        <f>'Budget consolidé'!N8</f>
        <v>0</v>
      </c>
      <c r="P7" s="438"/>
      <c r="Q7" s="437">
        <f>'Budget consolidé'!P8</f>
        <v>0</v>
      </c>
      <c r="R7" s="438"/>
      <c r="S7" s="437">
        <f>'Budget consolidé'!R8</f>
        <v>0</v>
      </c>
      <c r="T7" s="438"/>
      <c r="U7" s="437">
        <f>'Budget consolidé'!T8</f>
        <v>0</v>
      </c>
      <c r="V7" s="438"/>
      <c r="W7" s="437">
        <f>SUM(I7:U7)</f>
        <v>0</v>
      </c>
      <c r="X7" s="425"/>
    </row>
    <row r="8" spans="1:24" ht="22.95" customHeight="1" x14ac:dyDescent="0.25">
      <c r="A8" s="433" t="s">
        <v>206</v>
      </c>
      <c r="B8" s="433" t="s">
        <v>268</v>
      </c>
      <c r="C8" s="433" t="s">
        <v>265</v>
      </c>
      <c r="D8" s="434" t="s">
        <v>269</v>
      </c>
      <c r="E8" s="435" t="s">
        <v>207</v>
      </c>
      <c r="F8" s="435" t="s">
        <v>205</v>
      </c>
      <c r="G8" s="435">
        <v>3240010</v>
      </c>
      <c r="H8" s="436" t="s">
        <v>270</v>
      </c>
      <c r="I8" s="437">
        <f>'Budget consolidé'!H7</f>
        <v>0</v>
      </c>
      <c r="J8" s="438"/>
      <c r="K8" s="437">
        <f>'Budget consolidé'!J7</f>
        <v>0</v>
      </c>
      <c r="L8" s="438"/>
      <c r="M8" s="437">
        <f>'Budget consolidé'!L7</f>
        <v>0</v>
      </c>
      <c r="N8" s="438"/>
      <c r="O8" s="437">
        <f>'Budget consolidé'!N7</f>
        <v>0</v>
      </c>
      <c r="P8" s="438"/>
      <c r="Q8" s="437">
        <f>'Budget consolidé'!P7</f>
        <v>0</v>
      </c>
      <c r="R8" s="438"/>
      <c r="S8" s="437">
        <f>'Budget consolidé'!R7</f>
        <v>0</v>
      </c>
      <c r="T8" s="438"/>
      <c r="U8" s="437">
        <f>'Budget consolidé'!T7</f>
        <v>0</v>
      </c>
      <c r="V8" s="438"/>
      <c r="W8" s="437">
        <f t="shared" ref="W8:W22" si="0">SUM(I8:U8)</f>
        <v>0</v>
      </c>
      <c r="X8" s="425"/>
    </row>
    <row r="9" spans="1:24" s="442" customFormat="1" ht="12" x14ac:dyDescent="0.25">
      <c r="A9" s="557" t="s">
        <v>271</v>
      </c>
      <c r="B9" s="557"/>
      <c r="C9" s="557"/>
      <c r="D9" s="557"/>
      <c r="E9" s="557"/>
      <c r="F9" s="557"/>
      <c r="G9" s="557"/>
      <c r="H9" s="557"/>
      <c r="I9" s="439">
        <f t="shared" ref="I9" si="1">SUM(I7:I8)</f>
        <v>0</v>
      </c>
      <c r="J9" s="440"/>
      <c r="K9" s="439">
        <f t="shared" ref="K9" si="2">SUM(K7:K8)</f>
        <v>0</v>
      </c>
      <c r="L9" s="440"/>
      <c r="M9" s="439">
        <f t="shared" ref="M9" si="3">SUM(M7:M8)</f>
        <v>0</v>
      </c>
      <c r="N9" s="440"/>
      <c r="O9" s="439">
        <f t="shared" ref="O9" si="4">SUM(O7:O8)</f>
        <v>0</v>
      </c>
      <c r="P9" s="440"/>
      <c r="Q9" s="439">
        <f t="shared" ref="Q9" si="5">SUM(Q7:Q8)</f>
        <v>0</v>
      </c>
      <c r="R9" s="440"/>
      <c r="S9" s="439">
        <f t="shared" ref="S9" si="6">SUM(S7:S8)</f>
        <v>0</v>
      </c>
      <c r="T9" s="440"/>
      <c r="U9" s="439">
        <f t="shared" ref="U9" si="7">SUM(U7:U8)</f>
        <v>0</v>
      </c>
      <c r="V9" s="440"/>
      <c r="W9" s="439">
        <f t="shared" si="0"/>
        <v>0</v>
      </c>
      <c r="X9" s="441"/>
    </row>
    <row r="10" spans="1:24" ht="34.200000000000003" x14ac:dyDescent="0.25">
      <c r="A10" s="435" t="s">
        <v>208</v>
      </c>
      <c r="B10" s="453" t="s">
        <v>142</v>
      </c>
      <c r="C10" s="453" t="s">
        <v>272</v>
      </c>
      <c r="D10" s="434" t="s">
        <v>273</v>
      </c>
      <c r="E10" s="435" t="s">
        <v>204</v>
      </c>
      <c r="F10" s="435" t="s">
        <v>209</v>
      </c>
      <c r="G10" s="435">
        <v>3600210</v>
      </c>
      <c r="H10" s="436" t="s">
        <v>274</v>
      </c>
      <c r="I10" s="437">
        <f>'Budget consolidé'!H16</f>
        <v>0</v>
      </c>
      <c r="J10" s="438"/>
      <c r="K10" s="437">
        <f>'Budget consolidé'!J16</f>
        <v>0</v>
      </c>
      <c r="L10" s="438"/>
      <c r="M10" s="437">
        <f>'Budget consolidé'!L16</f>
        <v>0</v>
      </c>
      <c r="N10" s="438"/>
      <c r="O10" s="437">
        <f>'Budget consolidé'!N16</f>
        <v>0</v>
      </c>
      <c r="P10" s="438"/>
      <c r="Q10" s="437">
        <f>'Budget consolidé'!P16</f>
        <v>0</v>
      </c>
      <c r="R10" s="438"/>
      <c r="S10" s="437">
        <f>'Budget consolidé'!R16</f>
        <v>0</v>
      </c>
      <c r="T10" s="438"/>
      <c r="U10" s="437">
        <f>'Budget consolidé'!T16</f>
        <v>0</v>
      </c>
      <c r="V10" s="438"/>
      <c r="W10" s="437">
        <f t="shared" si="0"/>
        <v>0</v>
      </c>
      <c r="X10" s="425"/>
    </row>
    <row r="11" spans="1:24" ht="22.95" customHeight="1" x14ac:dyDescent="0.25">
      <c r="A11" s="435" t="s">
        <v>206</v>
      </c>
      <c r="B11" s="453" t="s">
        <v>268</v>
      </c>
      <c r="C11" s="453" t="s">
        <v>272</v>
      </c>
      <c r="D11" s="434" t="s">
        <v>275</v>
      </c>
      <c r="E11" s="435" t="s">
        <v>207</v>
      </c>
      <c r="F11" s="435" t="s">
        <v>209</v>
      </c>
      <c r="G11" s="435">
        <v>3240010</v>
      </c>
      <c r="H11" s="436" t="s">
        <v>276</v>
      </c>
      <c r="I11" s="437">
        <f>'Budget consolidé'!H15</f>
        <v>0</v>
      </c>
      <c r="J11" s="438"/>
      <c r="K11" s="437">
        <f>'Budget consolidé'!J15</f>
        <v>0</v>
      </c>
      <c r="L11" s="438"/>
      <c r="M11" s="437">
        <f>'Budget consolidé'!L15</f>
        <v>0</v>
      </c>
      <c r="N11" s="438"/>
      <c r="O11" s="437">
        <f>'Budget consolidé'!N15</f>
        <v>0</v>
      </c>
      <c r="P11" s="438"/>
      <c r="Q11" s="437">
        <f>'Budget consolidé'!P15</f>
        <v>0</v>
      </c>
      <c r="R11" s="438"/>
      <c r="S11" s="437">
        <f>'Budget consolidé'!R15</f>
        <v>0</v>
      </c>
      <c r="T11" s="438"/>
      <c r="U11" s="437">
        <f>'Budget consolidé'!T15</f>
        <v>0</v>
      </c>
      <c r="V11" s="438"/>
      <c r="W11" s="437">
        <f t="shared" si="0"/>
        <v>0</v>
      </c>
      <c r="X11" s="425"/>
    </row>
    <row r="12" spans="1:24" s="442" customFormat="1" ht="12" x14ac:dyDescent="0.25">
      <c r="A12" s="557" t="s">
        <v>277</v>
      </c>
      <c r="B12" s="557"/>
      <c r="C12" s="557"/>
      <c r="D12" s="557"/>
      <c r="E12" s="557"/>
      <c r="F12" s="557"/>
      <c r="G12" s="557"/>
      <c r="H12" s="557"/>
      <c r="I12" s="439">
        <f t="shared" ref="I12" si="8">SUM(I10:I11)</f>
        <v>0</v>
      </c>
      <c r="J12" s="440"/>
      <c r="K12" s="439">
        <f t="shared" ref="K12" si="9">SUM(K10:K11)</f>
        <v>0</v>
      </c>
      <c r="L12" s="440"/>
      <c r="M12" s="439">
        <f t="shared" ref="M12" si="10">SUM(M10:M11)</f>
        <v>0</v>
      </c>
      <c r="N12" s="440"/>
      <c r="O12" s="439">
        <f t="shared" ref="O12" si="11">SUM(O10:O11)</f>
        <v>0</v>
      </c>
      <c r="P12" s="440"/>
      <c r="Q12" s="439">
        <f t="shared" ref="Q12" si="12">SUM(Q10:Q11)</f>
        <v>0</v>
      </c>
      <c r="R12" s="440"/>
      <c r="S12" s="439">
        <f t="shared" ref="S12" si="13">SUM(S10:S11)</f>
        <v>0</v>
      </c>
      <c r="T12" s="440"/>
      <c r="U12" s="439">
        <f t="shared" ref="U12" si="14">SUM(U10:U11)</f>
        <v>0</v>
      </c>
      <c r="V12" s="440"/>
      <c r="W12" s="439">
        <f t="shared" si="0"/>
        <v>0</v>
      </c>
      <c r="X12" s="441"/>
    </row>
    <row r="13" spans="1:24" ht="47.4" customHeight="1" x14ac:dyDescent="0.25">
      <c r="A13" s="435" t="s">
        <v>210</v>
      </c>
      <c r="B13" s="453" t="s">
        <v>278</v>
      </c>
      <c r="C13" s="453" t="s">
        <v>279</v>
      </c>
      <c r="D13" s="434" t="s">
        <v>280</v>
      </c>
      <c r="E13" s="435" t="s">
        <v>204</v>
      </c>
      <c r="F13" s="435" t="s">
        <v>211</v>
      </c>
      <c r="G13" s="435">
        <v>3600210</v>
      </c>
      <c r="H13" s="436" t="s">
        <v>281</v>
      </c>
      <c r="I13" s="437">
        <f>'Budget consolidé'!H24</f>
        <v>0</v>
      </c>
      <c r="J13" s="438"/>
      <c r="K13" s="437">
        <f>'Budget consolidé'!J24</f>
        <v>0</v>
      </c>
      <c r="L13" s="438"/>
      <c r="M13" s="437">
        <f>'Budget consolidé'!L24</f>
        <v>0</v>
      </c>
      <c r="N13" s="438"/>
      <c r="O13" s="437">
        <f>'Budget consolidé'!N24</f>
        <v>0</v>
      </c>
      <c r="P13" s="438"/>
      <c r="Q13" s="437">
        <f>'Budget consolidé'!P24</f>
        <v>0</v>
      </c>
      <c r="R13" s="438"/>
      <c r="S13" s="437">
        <f>'Budget consolidé'!R24</f>
        <v>0</v>
      </c>
      <c r="T13" s="438"/>
      <c r="U13" s="437">
        <f>'Budget consolidé'!T24</f>
        <v>0</v>
      </c>
      <c r="V13" s="438"/>
      <c r="W13" s="437">
        <f t="shared" si="0"/>
        <v>0</v>
      </c>
      <c r="X13" s="425"/>
    </row>
    <row r="14" spans="1:24" ht="22.95" customHeight="1" x14ac:dyDescent="0.25">
      <c r="A14" s="435" t="s">
        <v>206</v>
      </c>
      <c r="B14" s="453" t="s">
        <v>268</v>
      </c>
      <c r="C14" s="453" t="s">
        <v>279</v>
      </c>
      <c r="D14" s="434" t="s">
        <v>282</v>
      </c>
      <c r="E14" s="435" t="s">
        <v>207</v>
      </c>
      <c r="F14" s="435" t="s">
        <v>211</v>
      </c>
      <c r="G14" s="435">
        <v>3240010</v>
      </c>
      <c r="H14" s="436" t="s">
        <v>276</v>
      </c>
      <c r="I14" s="437">
        <f>'Budget consolidé'!H23</f>
        <v>0</v>
      </c>
      <c r="J14" s="438"/>
      <c r="K14" s="437">
        <f>'Budget consolidé'!J23</f>
        <v>0</v>
      </c>
      <c r="L14" s="438"/>
      <c r="M14" s="437">
        <f>'Budget consolidé'!L23</f>
        <v>0</v>
      </c>
      <c r="N14" s="438"/>
      <c r="O14" s="437">
        <f>'Budget consolidé'!N23</f>
        <v>0</v>
      </c>
      <c r="P14" s="438"/>
      <c r="Q14" s="437">
        <f>'Budget consolidé'!P23</f>
        <v>0</v>
      </c>
      <c r="R14" s="438"/>
      <c r="S14" s="437">
        <f>'Budget consolidé'!R23</f>
        <v>0</v>
      </c>
      <c r="T14" s="438"/>
      <c r="U14" s="437">
        <f>'Budget consolidé'!T23</f>
        <v>0</v>
      </c>
      <c r="V14" s="438"/>
      <c r="W14" s="437">
        <f t="shared" si="0"/>
        <v>0</v>
      </c>
      <c r="X14" s="425"/>
    </row>
    <row r="15" spans="1:24" s="442" customFormat="1" ht="12" x14ac:dyDescent="0.25">
      <c r="A15" s="557" t="s">
        <v>283</v>
      </c>
      <c r="B15" s="557"/>
      <c r="C15" s="557"/>
      <c r="D15" s="557"/>
      <c r="E15" s="557"/>
      <c r="F15" s="557"/>
      <c r="G15" s="557"/>
      <c r="H15" s="557"/>
      <c r="I15" s="439">
        <f t="shared" ref="I15" si="15">SUM(I13:I14)</f>
        <v>0</v>
      </c>
      <c r="J15" s="440"/>
      <c r="K15" s="439">
        <f t="shared" ref="K15" si="16">SUM(K13:K14)</f>
        <v>0</v>
      </c>
      <c r="L15" s="440"/>
      <c r="M15" s="439">
        <f t="shared" ref="M15" si="17">SUM(M13:M14)</f>
        <v>0</v>
      </c>
      <c r="N15" s="440"/>
      <c r="O15" s="439">
        <f t="shared" ref="O15" si="18">SUM(O13:O14)</f>
        <v>0</v>
      </c>
      <c r="P15" s="440"/>
      <c r="Q15" s="439">
        <f t="shared" ref="Q15" si="19">SUM(Q13:Q14)</f>
        <v>0</v>
      </c>
      <c r="R15" s="440"/>
      <c r="S15" s="439">
        <f t="shared" ref="S15" si="20">SUM(S13:S14)</f>
        <v>0</v>
      </c>
      <c r="T15" s="440"/>
      <c r="U15" s="439">
        <f t="shared" ref="U15" si="21">SUM(U13:U14)</f>
        <v>0</v>
      </c>
      <c r="V15" s="440"/>
      <c r="W15" s="439">
        <f t="shared" si="0"/>
        <v>0</v>
      </c>
      <c r="X15" s="441"/>
    </row>
    <row r="16" spans="1:24" x14ac:dyDescent="0.25">
      <c r="A16" s="560" t="s">
        <v>212</v>
      </c>
      <c r="B16" s="560" t="s">
        <v>284</v>
      </c>
      <c r="C16" s="560" t="s">
        <v>75</v>
      </c>
      <c r="D16" s="434" t="s">
        <v>219</v>
      </c>
      <c r="E16" s="433" t="s">
        <v>213</v>
      </c>
      <c r="F16" s="433" t="s">
        <v>214</v>
      </c>
      <c r="G16" s="433">
        <v>3302300</v>
      </c>
      <c r="H16" s="434" t="s">
        <v>252</v>
      </c>
      <c r="I16" s="437">
        <f>'Budget consolidé'!H30</f>
        <v>0</v>
      </c>
      <c r="J16" s="438"/>
      <c r="K16" s="437">
        <f>'Budget consolidé'!J30</f>
        <v>0</v>
      </c>
      <c r="L16" s="438"/>
      <c r="M16" s="437">
        <f>'Budget consolidé'!L30</f>
        <v>0</v>
      </c>
      <c r="N16" s="438"/>
      <c r="O16" s="437">
        <f>'Budget consolidé'!N30</f>
        <v>0</v>
      </c>
      <c r="P16" s="438"/>
      <c r="Q16" s="437">
        <f>'Budget consolidé'!P30</f>
        <v>0</v>
      </c>
      <c r="R16" s="438"/>
      <c r="S16" s="437">
        <f>'Budget consolidé'!R30</f>
        <v>0</v>
      </c>
      <c r="T16" s="438"/>
      <c r="U16" s="437">
        <f>'Budget consolidé'!T30</f>
        <v>0</v>
      </c>
      <c r="V16" s="438"/>
      <c r="W16" s="437">
        <f t="shared" si="0"/>
        <v>0</v>
      </c>
      <c r="X16" s="425"/>
    </row>
    <row r="17" spans="1:24" x14ac:dyDescent="0.25">
      <c r="A17" s="560"/>
      <c r="B17" s="560"/>
      <c r="C17" s="560"/>
      <c r="D17" s="434" t="s">
        <v>220</v>
      </c>
      <c r="E17" s="433" t="s">
        <v>215</v>
      </c>
      <c r="F17" s="433" t="s">
        <v>214</v>
      </c>
      <c r="G17" s="433">
        <v>3302100</v>
      </c>
      <c r="H17" s="434" t="s">
        <v>220</v>
      </c>
      <c r="I17" s="437">
        <f>'Budget de l''accord'!H46+('Budget de l''accord'!H$69+'Budget de l''accord'!H$66)*'Budget de l''accord'!H53</f>
        <v>0</v>
      </c>
      <c r="J17" s="438"/>
      <c r="K17" s="437">
        <f>'Budget de l''accord'!J46+('Budget de l''accord'!J$69+'Budget de l''accord'!J$66)*'Budget de l''accord'!J53</f>
        <v>0</v>
      </c>
      <c r="L17" s="438"/>
      <c r="M17" s="437">
        <f>'Budget de l''accord'!L46+('Budget de l''accord'!L$69+'Budget de l''accord'!L$66)*'Budget de l''accord'!L53</f>
        <v>0</v>
      </c>
      <c r="N17" s="438"/>
      <c r="O17" s="437">
        <f>'Budget de l''accord'!N46+('Budget de l''accord'!N$69+'Budget de l''accord'!N$66)*'Budget de l''accord'!N53</f>
        <v>0</v>
      </c>
      <c r="P17" s="438"/>
      <c r="Q17" s="437">
        <f>'Budget de l''accord'!P46+('Budget de l''accord'!P$69+'Budget de l''accord'!P$66)*'Budget de l''accord'!P53</f>
        <v>0</v>
      </c>
      <c r="R17" s="438"/>
      <c r="S17" s="437">
        <f>'Budget de l''accord'!R46+('Budget de l''accord'!R$69+'Budget de l''accord'!R$66)*'Budget de l''accord'!R53</f>
        <v>0</v>
      </c>
      <c r="T17" s="438"/>
      <c r="U17" s="437">
        <f>'Budget de l''accord'!T46+('Budget de l''accord'!T$69+'Budget de l''accord'!T$66)*'Budget de l''accord'!T53</f>
        <v>0</v>
      </c>
      <c r="V17" s="438"/>
      <c r="W17" s="437">
        <f t="shared" si="0"/>
        <v>0</v>
      </c>
      <c r="X17" s="425"/>
    </row>
    <row r="18" spans="1:24" x14ac:dyDescent="0.25">
      <c r="A18" s="560"/>
      <c r="B18" s="560"/>
      <c r="C18" s="560"/>
      <c r="D18" s="434" t="s">
        <v>221</v>
      </c>
      <c r="E18" s="433" t="s">
        <v>216</v>
      </c>
      <c r="F18" s="433" t="s">
        <v>214</v>
      </c>
      <c r="G18" s="433">
        <v>3302200</v>
      </c>
      <c r="H18" s="434" t="s">
        <v>253</v>
      </c>
      <c r="I18" s="437">
        <f>'Budget de l''accord'!H47+('Budget de l''accord'!H$69+'Budget de l''accord'!H$66)*'Budget de l''accord'!H54</f>
        <v>0</v>
      </c>
      <c r="J18" s="438"/>
      <c r="K18" s="437">
        <f>'Budget de l''accord'!J47+('Budget de l''accord'!J$69+'Budget de l''accord'!J$66)*'Budget de l''accord'!J54</f>
        <v>0</v>
      </c>
      <c r="L18" s="438"/>
      <c r="M18" s="437">
        <f>'Budget de l''accord'!L47+('Budget de l''accord'!L$69+'Budget de l''accord'!L$66)*'Budget de l''accord'!L54</f>
        <v>0</v>
      </c>
      <c r="N18" s="438"/>
      <c r="O18" s="437">
        <f>'Budget de l''accord'!N47+('Budget de l''accord'!N$69+'Budget de l''accord'!N$66)*'Budget de l''accord'!N54</f>
        <v>0</v>
      </c>
      <c r="P18" s="438"/>
      <c r="Q18" s="437">
        <f>'Budget de l''accord'!P47+('Budget de l''accord'!P$69+'Budget de l''accord'!P$66)*'Budget de l''accord'!P54</f>
        <v>0</v>
      </c>
      <c r="R18" s="438"/>
      <c r="S18" s="437">
        <f>'Budget de l''accord'!R47+('Budget de l''accord'!R$69+'Budget de l''accord'!R$66)*'Budget de l''accord'!R54</f>
        <v>0</v>
      </c>
      <c r="T18" s="438"/>
      <c r="U18" s="437">
        <f>'Budget de l''accord'!T47+('Budget de l''accord'!T$69+'Budget de l''accord'!T$66)*'Budget de l''accord'!T54</f>
        <v>0</v>
      </c>
      <c r="V18" s="438"/>
      <c r="W18" s="437">
        <f t="shared" si="0"/>
        <v>0</v>
      </c>
      <c r="X18" s="425"/>
    </row>
    <row r="19" spans="1:24" ht="22.8" x14ac:dyDescent="0.25">
      <c r="A19" s="560"/>
      <c r="B19" s="560"/>
      <c r="C19" s="560"/>
      <c r="D19" s="434" t="s">
        <v>222</v>
      </c>
      <c r="E19" s="433" t="s">
        <v>217</v>
      </c>
      <c r="F19" s="433" t="s">
        <v>214</v>
      </c>
      <c r="G19" s="433">
        <v>3300000</v>
      </c>
      <c r="H19" s="434" t="s">
        <v>285</v>
      </c>
      <c r="I19" s="437">
        <f>'Budget de l''accord'!H48+('Budget de l''accord'!H$69+'Budget de l''accord'!H$66)*'Budget de l''accord'!H55</f>
        <v>0</v>
      </c>
      <c r="J19" s="438"/>
      <c r="K19" s="437">
        <f>'Budget de l''accord'!J48+('Budget de l''accord'!J$69+'Budget de l''accord'!J$66)*'Budget de l''accord'!J55</f>
        <v>0</v>
      </c>
      <c r="L19" s="438"/>
      <c r="M19" s="437">
        <f>'Budget de l''accord'!L48+('Budget de l''accord'!L$69+'Budget de l''accord'!L$66)*'Budget de l''accord'!L55</f>
        <v>0</v>
      </c>
      <c r="N19" s="438"/>
      <c r="O19" s="437">
        <f>'Budget de l''accord'!N48+('Budget de l''accord'!N$69+'Budget de l''accord'!N$66)*'Budget de l''accord'!N55</f>
        <v>0</v>
      </c>
      <c r="P19" s="438"/>
      <c r="Q19" s="437">
        <f>'Budget de l''accord'!P48+('Budget de l''accord'!P$69+'Budget de l''accord'!P$66)*'Budget de l''accord'!P55</f>
        <v>0</v>
      </c>
      <c r="R19" s="438"/>
      <c r="S19" s="437">
        <f>'Budget de l''accord'!R48+('Budget de l''accord'!R$69+'Budget de l''accord'!R$66)*'Budget de l''accord'!R55</f>
        <v>0</v>
      </c>
      <c r="T19" s="438"/>
      <c r="U19" s="437">
        <f>'Budget de l''accord'!T48+('Budget de l''accord'!T$69+'Budget de l''accord'!T$66)*'Budget de l''accord'!T55</f>
        <v>0</v>
      </c>
      <c r="V19" s="438"/>
      <c r="W19" s="437">
        <f t="shared" si="0"/>
        <v>0</v>
      </c>
      <c r="X19" s="425"/>
    </row>
    <row r="20" spans="1:24" ht="22.8" x14ac:dyDescent="0.25">
      <c r="A20" s="560"/>
      <c r="B20" s="560"/>
      <c r="C20" s="560"/>
      <c r="D20" s="434" t="s">
        <v>223</v>
      </c>
      <c r="E20" s="433" t="s">
        <v>218</v>
      </c>
      <c r="F20" s="433" t="s">
        <v>214</v>
      </c>
      <c r="G20" s="433">
        <v>7119000</v>
      </c>
      <c r="H20" s="434" t="s">
        <v>286</v>
      </c>
      <c r="I20" s="437">
        <f>'Budget de l''accord'!H49+('Budget de l''accord'!H$69+'Budget de l''accord'!H$66)*'Budget de l''accord'!H56</f>
        <v>0</v>
      </c>
      <c r="J20" s="438"/>
      <c r="K20" s="437">
        <f>'Budget de l''accord'!J49+('Budget de l''accord'!J$69+'Budget de l''accord'!J$66)*'Budget de l''accord'!J56</f>
        <v>0</v>
      </c>
      <c r="L20" s="438"/>
      <c r="M20" s="437">
        <f>'Budget de l''accord'!L49+('Budget de l''accord'!L$69+'Budget de l''accord'!L$66)*'Budget de l''accord'!L56</f>
        <v>0</v>
      </c>
      <c r="N20" s="438"/>
      <c r="O20" s="437">
        <f>'Budget de l''accord'!N49+('Budget de l''accord'!N$69+'Budget de l''accord'!N$66)*'Budget de l''accord'!N56</f>
        <v>0</v>
      </c>
      <c r="P20" s="438"/>
      <c r="Q20" s="437">
        <f>'Budget de l''accord'!P49+('Budget de l''accord'!P$69+'Budget de l''accord'!P$66)*'Budget de l''accord'!P56</f>
        <v>0</v>
      </c>
      <c r="R20" s="438"/>
      <c r="S20" s="437">
        <f>'Budget de l''accord'!R49+('Budget de l''accord'!R$69+'Budget de l''accord'!R$66)*'Budget de l''accord'!R56</f>
        <v>0</v>
      </c>
      <c r="T20" s="438"/>
      <c r="U20" s="437">
        <f>'Budget de l''accord'!T49+('Budget de l''accord'!T$69+'Budget de l''accord'!T$66)*'Budget de l''accord'!T56</f>
        <v>0</v>
      </c>
      <c r="V20" s="438"/>
      <c r="W20" s="437">
        <f t="shared" si="0"/>
        <v>0</v>
      </c>
      <c r="X20" s="425"/>
    </row>
    <row r="21" spans="1:24" s="442" customFormat="1" ht="12" x14ac:dyDescent="0.25">
      <c r="A21" s="557" t="s">
        <v>287</v>
      </c>
      <c r="B21" s="557"/>
      <c r="C21" s="557"/>
      <c r="D21" s="557"/>
      <c r="E21" s="557"/>
      <c r="F21" s="557"/>
      <c r="G21" s="557"/>
      <c r="H21" s="557"/>
      <c r="I21" s="439">
        <f t="shared" ref="I21" si="22">SUM(I16:I20)</f>
        <v>0</v>
      </c>
      <c r="J21" s="440"/>
      <c r="K21" s="439">
        <f t="shared" ref="K21" si="23">SUM(K16:K20)</f>
        <v>0</v>
      </c>
      <c r="L21" s="440"/>
      <c r="M21" s="439">
        <f t="shared" ref="M21" si="24">SUM(M16:M20)</f>
        <v>0</v>
      </c>
      <c r="N21" s="440"/>
      <c r="O21" s="439">
        <f t="shared" ref="O21" si="25">SUM(O16:O20)</f>
        <v>0</v>
      </c>
      <c r="P21" s="440"/>
      <c r="Q21" s="439">
        <f t="shared" ref="Q21" si="26">SUM(Q16:Q20)</f>
        <v>0</v>
      </c>
      <c r="R21" s="440"/>
      <c r="S21" s="439">
        <f t="shared" ref="S21" si="27">SUM(S16:S20)</f>
        <v>0</v>
      </c>
      <c r="T21" s="440"/>
      <c r="U21" s="439">
        <f t="shared" ref="U21" si="28">SUM(U16:U20)</f>
        <v>0</v>
      </c>
      <c r="V21" s="440"/>
      <c r="W21" s="439">
        <f t="shared" si="0"/>
        <v>0</v>
      </c>
      <c r="X21" s="441"/>
    </row>
    <row r="22" spans="1:24" s="442" customFormat="1" ht="12" x14ac:dyDescent="0.25">
      <c r="A22" s="557" t="s">
        <v>0</v>
      </c>
      <c r="B22" s="557"/>
      <c r="C22" s="557"/>
      <c r="D22" s="557"/>
      <c r="E22" s="557"/>
      <c r="F22" s="557"/>
      <c r="G22" s="557"/>
      <c r="H22" s="557"/>
      <c r="I22" s="439">
        <f t="shared" ref="I22" si="29">I9+I12+I15+I21</f>
        <v>0</v>
      </c>
      <c r="J22" s="443"/>
      <c r="K22" s="439">
        <f t="shared" ref="K22" si="30">K9+K12+K15+K21</f>
        <v>0</v>
      </c>
      <c r="L22" s="443"/>
      <c r="M22" s="439">
        <f t="shared" ref="M22" si="31">M9+M12+M15+M21</f>
        <v>0</v>
      </c>
      <c r="N22" s="443"/>
      <c r="O22" s="439">
        <f t="shared" ref="O22" si="32">O9+O12+O15+O21</f>
        <v>0</v>
      </c>
      <c r="P22" s="443"/>
      <c r="Q22" s="439">
        <f t="shared" ref="Q22" si="33">Q9+Q12+Q15+Q21</f>
        <v>0</v>
      </c>
      <c r="R22" s="443"/>
      <c r="S22" s="439">
        <f t="shared" ref="S22" si="34">S9+S12+S15+S21</f>
        <v>0</v>
      </c>
      <c r="T22" s="443"/>
      <c r="U22" s="439">
        <f t="shared" ref="U22" si="35">U9+U12+U15+U21</f>
        <v>0</v>
      </c>
      <c r="V22" s="443"/>
      <c r="W22" s="439">
        <f t="shared" si="0"/>
        <v>0</v>
      </c>
      <c r="X22" s="441"/>
    </row>
    <row r="23" spans="1:24" x14ac:dyDescent="0.25">
      <c r="A23" s="425"/>
      <c r="B23" s="425"/>
      <c r="C23" s="425"/>
      <c r="D23" s="425"/>
      <c r="E23" s="425"/>
      <c r="F23" s="425"/>
      <c r="G23" s="425"/>
      <c r="H23" s="425"/>
      <c r="I23" s="425"/>
      <c r="J23" s="425"/>
      <c r="K23" s="425"/>
      <c r="L23" s="425"/>
      <c r="M23" s="425"/>
      <c r="N23" s="425"/>
      <c r="O23" s="425"/>
      <c r="P23" s="425"/>
      <c r="Q23" s="425"/>
      <c r="R23" s="425"/>
      <c r="S23" s="425"/>
      <c r="T23" s="425"/>
      <c r="U23" s="425"/>
      <c r="V23" s="425"/>
      <c r="W23" s="425"/>
      <c r="X23" s="425"/>
    </row>
  </sheetData>
  <sheetProtection algorithmName="SHA-512" hashValue="QkLynP2TPt8MdivKrSLCU8nOFBKqEJLKQzMFFCBIGJ32Nn7EYpt+5oT1mSuHidYlQdNXhx3K97mKhbDjhMXQkw==" saltValue="oj6Fng25L7nnGFvD6CJh1A==" spinCount="100000" sheet="1" formatColumns="0" formatRows="0"/>
  <mergeCells count="25">
    <mergeCell ref="A4:H4"/>
    <mergeCell ref="I4:W4"/>
    <mergeCell ref="A5:B5"/>
    <mergeCell ref="C5:C6"/>
    <mergeCell ref="D5:D6"/>
    <mergeCell ref="E5:E6"/>
    <mergeCell ref="F5:F6"/>
    <mergeCell ref="G5:G6"/>
    <mergeCell ref="H5:H6"/>
    <mergeCell ref="I5:I6"/>
    <mergeCell ref="A21:H21"/>
    <mergeCell ref="A22:H22"/>
    <mergeCell ref="W5:W6"/>
    <mergeCell ref="A9:H9"/>
    <mergeCell ref="A12:H12"/>
    <mergeCell ref="A15:H15"/>
    <mergeCell ref="A16:A20"/>
    <mergeCell ref="B16:B20"/>
    <mergeCell ref="C16:C20"/>
    <mergeCell ref="K5:K6"/>
    <mergeCell ref="M5:M6"/>
    <mergeCell ref="O5:O6"/>
    <mergeCell ref="Q5:Q6"/>
    <mergeCell ref="S5:S6"/>
    <mergeCell ref="U5:U6"/>
  </mergeCells>
  <pageMargins left="0.7" right="0.7" top="0.75" bottom="0.75" header="0.3" footer="0.3"/>
  <pageSetup paperSize="9"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C5:C29"/>
  <sheetViews>
    <sheetView workbookViewId="0">
      <selection activeCell="Q23" sqref="Q23"/>
    </sheetView>
  </sheetViews>
  <sheetFormatPr defaultRowHeight="13.2" x14ac:dyDescent="0.25"/>
  <sheetData>
    <row r="5" spans="3:3" x14ac:dyDescent="0.25">
      <c r="C5" t="s">
        <v>39</v>
      </c>
    </row>
    <row r="6" spans="3:3" x14ac:dyDescent="0.25">
      <c r="C6" t="s">
        <v>40</v>
      </c>
    </row>
    <row r="7" spans="3:3" x14ac:dyDescent="0.25">
      <c r="C7" t="s">
        <v>41</v>
      </c>
    </row>
    <row r="8" spans="3:3" x14ac:dyDescent="0.25">
      <c r="C8" t="s">
        <v>42</v>
      </c>
    </row>
    <row r="9" spans="3:3" x14ac:dyDescent="0.25">
      <c r="C9" t="s">
        <v>43</v>
      </c>
    </row>
    <row r="10" spans="3:3" x14ac:dyDescent="0.25">
      <c r="C10" t="s">
        <v>44</v>
      </c>
    </row>
    <row r="11" spans="3:3" x14ac:dyDescent="0.25">
      <c r="C11" t="s">
        <v>45</v>
      </c>
    </row>
    <row r="12" spans="3:3" x14ac:dyDescent="0.25">
      <c r="C12" t="s">
        <v>46</v>
      </c>
    </row>
    <row r="13" spans="3:3" x14ac:dyDescent="0.25">
      <c r="C13" t="s">
        <v>47</v>
      </c>
    </row>
    <row r="14" spans="3:3" x14ac:dyDescent="0.25">
      <c r="C14" t="s">
        <v>48</v>
      </c>
    </row>
    <row r="15" spans="3:3" x14ac:dyDescent="0.25">
      <c r="C15" t="s">
        <v>49</v>
      </c>
    </row>
    <row r="16" spans="3:3" x14ac:dyDescent="0.25">
      <c r="C16" t="s">
        <v>50</v>
      </c>
    </row>
    <row r="17" spans="3:3" x14ac:dyDescent="0.25">
      <c r="C17" t="s">
        <v>51</v>
      </c>
    </row>
    <row r="18" spans="3:3" x14ac:dyDescent="0.25">
      <c r="C18" t="s">
        <v>52</v>
      </c>
    </row>
    <row r="19" spans="3:3" x14ac:dyDescent="0.25">
      <c r="C19" t="s">
        <v>53</v>
      </c>
    </row>
    <row r="20" spans="3:3" x14ac:dyDescent="0.25">
      <c r="C20" t="s">
        <v>54</v>
      </c>
    </row>
    <row r="21" spans="3:3" x14ac:dyDescent="0.25">
      <c r="C21" t="s">
        <v>55</v>
      </c>
    </row>
    <row r="22" spans="3:3" x14ac:dyDescent="0.25">
      <c r="C22" t="s">
        <v>56</v>
      </c>
    </row>
    <row r="23" spans="3:3" x14ac:dyDescent="0.25">
      <c r="C23" t="s">
        <v>57</v>
      </c>
    </row>
    <row r="24" spans="3:3" x14ac:dyDescent="0.25">
      <c r="C24" t="s">
        <v>58</v>
      </c>
    </row>
    <row r="25" spans="3:3" x14ac:dyDescent="0.25">
      <c r="C25" t="s">
        <v>59</v>
      </c>
    </row>
    <row r="26" spans="3:3" x14ac:dyDescent="0.25">
      <c r="C26" t="s">
        <v>60</v>
      </c>
    </row>
    <row r="27" spans="3:3" x14ac:dyDescent="0.25">
      <c r="C27" t="s">
        <v>61</v>
      </c>
    </row>
    <row r="28" spans="3:3" x14ac:dyDescent="0.25">
      <c r="C28" t="s">
        <v>62</v>
      </c>
    </row>
    <row r="29" spans="3:3" x14ac:dyDescent="0.25">
      <c r="C29" t="s">
        <v>63</v>
      </c>
    </row>
  </sheetData>
  <sheetProtection algorithmName="SHA-512" hashValue="HwZHVMe4Yy2PBldvNxcHOlwQ9eqERpWGuv+Ti9WHDbGGS7h+goN+ZlJf/vwfVLSGnY1pNByFj+tkX79CJ9xwrw==" saltValue="lR1E6NupkGKlvG0pfOIne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76D83D385B3E4DA5CC1971939079A3" ma:contentTypeVersion="0" ma:contentTypeDescription="Create a new document." ma:contentTypeScope="" ma:versionID="83804d0921ea128ed2f390518c5713e6">
  <xsd:schema xmlns:xsd="http://www.w3.org/2001/XMLSchema" xmlns:xs="http://www.w3.org/2001/XMLSchema" xmlns:p="http://schemas.microsoft.com/office/2006/metadata/properties" xmlns:ns2="3dacafb8-1ae7-47a0-abb7-e80d4016b3d1" targetNamespace="http://schemas.microsoft.com/office/2006/metadata/properties" ma:root="true" ma:fieldsID="921b9eb1f7932d76ab36a9d6bef9f590" ns2:_="">
    <xsd:import namespace="3dacafb8-1ae7-47a0-abb7-e80d4016b3d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acafb8-1ae7-47a0-abb7-e80d4016b3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3dacafb8-1ae7-47a0-abb7-e80d4016b3d1">XCQJV75HCEU5-1269-1709</_dlc_DocId>
    <_dlc_DocIdUrl xmlns="3dacafb8-1ae7-47a0-abb7-e80d4016b3d1">
      <Url>https://teamwork.wfp.org/100/financialfr/FFR RMXO/CPB/_layouts/DocIdRedir.aspx?ID=XCQJV75HCEU5-1269-1709</Url>
      <Description>XCQJV75HCEU5-1269-1709</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A44A01F-5007-4BAF-8003-FCCDBE8A9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acafb8-1ae7-47a0-abb7-e80d4016b3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6B3102-1FA6-4754-9804-8B96B3315ADA}">
  <ds:schemaRefs>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3dacafb8-1ae7-47a0-abb7-e80d4016b3d1"/>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7695AE66-C45A-4B1D-B581-69ECF75BCCD2}">
  <ds:schemaRefs>
    <ds:schemaRef ds:uri="http://schemas.microsoft.com/sharepoint/v3/contenttype/forms"/>
  </ds:schemaRefs>
</ds:datastoreItem>
</file>

<file path=customXml/itemProps4.xml><?xml version="1.0" encoding="utf-8"?>
<ds:datastoreItem xmlns:ds="http://schemas.openxmlformats.org/officeDocument/2006/customXml" ds:itemID="{D167F8EA-03F9-4679-8310-0C68125C572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Budget de l'accord</vt:lpstr>
      <vt:lpstr>Répartition du personnel</vt:lpstr>
      <vt:lpstr>Notes techniques</vt:lpstr>
      <vt:lpstr>Annexe - Dépenses prévues</vt:lpstr>
      <vt:lpstr>Budget consolidé</vt:lpstr>
      <vt:lpstr>Relevé WINGS engag. dépenses</vt:lpstr>
      <vt:lpstr>Master Data</vt:lpstr>
      <vt:lpstr>Activities</vt:lpstr>
      <vt:lpstr>Location</vt:lpstr>
      <vt:lpstr>'Budget consolidé'!Print_Area</vt:lpstr>
      <vt:lpstr>'Budget de l''accord'!Print_Area</vt:lpstr>
      <vt:lpstr>'Répartition du personnel'!Print_Area</vt:lpstr>
      <vt:lpstr>Staff_Alloc</vt:lpstr>
    </vt:vector>
  </TitlesOfParts>
  <Company>WFP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hquser</dc:creator>
  <cp:lastModifiedBy>BONINO Marta</cp:lastModifiedBy>
  <cp:lastPrinted>2017-03-08T09:55:17Z</cp:lastPrinted>
  <dcterms:created xsi:type="dcterms:W3CDTF">2009-06-19T11:46:38Z</dcterms:created>
  <dcterms:modified xsi:type="dcterms:W3CDTF">2019-05-22T11:16:33Z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0x0101009576D83D385B3E4DA5CC1971939079A3</vt:lpwstr>
  </property>
  <property fmtid="{D5CDD505-2E9C-101B-9397-08002B2CF9AE}" pid="3" name="_dlc_DocIdItemGuid">
    <vt:lpwstr>410918c0-51a7-461e-9a81-56835b82ebad</vt:lpwstr>
  </property>
</Properties>
</file>