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autoCompressPictures="0" defaultThemeVersion="124226"/>
  <mc:AlternateContent xmlns:mc="http://schemas.openxmlformats.org/markup-compatibility/2006">
    <mc:Choice Requires="x15">
      <x15ac:absPath xmlns:x15ac="http://schemas.microsoft.com/office/spreadsheetml/2010/11/ac" url="C:\Users\marta.bonino\Desktop\Dropbox\00 - WFP document\000 - Marta\FFR 2\FLA\Last Shared\06 - FLA budget template (Nov 2018)\"/>
    </mc:Choice>
  </mc:AlternateContent>
  <xr:revisionPtr revIDLastSave="0" documentId="13_ncr:1_{FEB0EA0C-F75A-4B14-AD88-728FA65FA719}" xr6:coauthVersionLast="41" xr6:coauthVersionMax="41" xr10:uidLastSave="{00000000-0000-0000-0000-000000000000}"/>
  <bookViews>
    <workbookView xWindow="-110" yWindow="-110" windowWidth="19420" windowHeight="10420" tabRatio="900" xr2:uid="{00000000-000D-0000-FFFF-FFFF00000000}"/>
  </bookViews>
  <sheets>
    <sheet name="ميزانية الاتفاقات الميدانية" sheetId="1" r:id="rId1"/>
    <sheet name="توزيع تكاليف الموطفين" sheetId="13" r:id="rId2"/>
    <sheet name="ملاحطات تقنية" sheetId="10" r:id="rId3"/>
    <sheet name="ملحق-التكاليف المقررة للقضايا" sheetId="12" r:id="rId4"/>
    <sheet name="توحيد الميزانية" sheetId="7" r:id="rId5"/>
    <sheet name="الالتزامات المحددة في وينجز" sheetId="14" r:id="rId6"/>
    <sheet name="البيانات الرئيسية" sheetId="11" state="hidden" r:id="rId7"/>
  </sheets>
  <externalReferences>
    <externalReference r:id="rId8"/>
  </externalReferences>
  <definedNames>
    <definedName name="Activities">'البيانات الرئيسية'!$C$5:$C$29</definedName>
    <definedName name="Location" localSheetId="2">'[1]Staff breakdown'!$B$119:$B$120</definedName>
    <definedName name="Location">'توزيع تكاليف الموطفين'!$B$166:$B$167</definedName>
    <definedName name="OLE_LINK1" localSheetId="2">'ملاحطات تقنية'!$C$49</definedName>
    <definedName name="_xlnm.Print_Area" localSheetId="4">'توحيد الميزانية'!$A$1:$Y$37</definedName>
    <definedName name="_xlnm.Print_Area" localSheetId="0">'ميزانية الاتفاقات الميدانية'!$A$1:$Y$76</definedName>
    <definedName name="Staff_Alloc">'توزيع تكاليف الموطفين'!$B$158:$B$162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2" i="12" l="1"/>
  <c r="AJ94" i="13" l="1"/>
  <c r="AG6" i="13"/>
  <c r="AF6" i="13"/>
  <c r="AE6" i="13"/>
  <c r="AD6" i="13"/>
  <c r="AC6" i="13"/>
  <c r="AB6" i="13"/>
  <c r="W8" i="13"/>
  <c r="W9" i="13"/>
  <c r="W10" i="13"/>
  <c r="W11" i="13"/>
  <c r="W12" i="13"/>
  <c r="W13" i="13"/>
  <c r="W14" i="13"/>
  <c r="W15" i="13"/>
  <c r="W16" i="13"/>
  <c r="W17" i="13"/>
  <c r="W18" i="13"/>
  <c r="W19" i="13"/>
  <c r="W20" i="13"/>
  <c r="W21" i="13"/>
  <c r="W22" i="13"/>
  <c r="W23" i="13"/>
  <c r="W24" i="13"/>
  <c r="W25" i="13"/>
  <c r="W26" i="13"/>
  <c r="W27" i="13"/>
  <c r="W28" i="13"/>
  <c r="W29" i="13"/>
  <c r="W30" i="13"/>
  <c r="W31" i="13"/>
  <c r="W32" i="13"/>
  <c r="W33" i="13"/>
  <c r="W34" i="13"/>
  <c r="W35" i="13"/>
  <c r="W36" i="13"/>
  <c r="W37" i="13"/>
  <c r="W38" i="13"/>
  <c r="W39" i="13"/>
  <c r="W40" i="13"/>
  <c r="W41" i="13"/>
  <c r="W42" i="13"/>
  <c r="W43" i="13"/>
  <c r="W44" i="13"/>
  <c r="W45" i="13"/>
  <c r="W46" i="13"/>
  <c r="W47" i="13"/>
  <c r="W48" i="13"/>
  <c r="W49" i="13"/>
  <c r="W50" i="13"/>
  <c r="W51" i="13"/>
  <c r="W52" i="13"/>
  <c r="W53" i="13"/>
  <c r="W54" i="13"/>
  <c r="W56" i="13"/>
  <c r="W57" i="13"/>
  <c r="W58" i="13"/>
  <c r="W59" i="13"/>
  <c r="W60" i="13"/>
  <c r="W61" i="13"/>
  <c r="W62" i="13"/>
  <c r="W63" i="13"/>
  <c r="W64" i="13"/>
  <c r="W65" i="13"/>
  <c r="W66" i="13"/>
  <c r="W67" i="13"/>
  <c r="W68" i="13"/>
  <c r="W69" i="13"/>
  <c r="W70" i="13"/>
  <c r="W71" i="13"/>
  <c r="W72" i="13"/>
  <c r="W73" i="13"/>
  <c r="W74" i="13"/>
  <c r="W75" i="13"/>
  <c r="W76" i="13"/>
  <c r="W77" i="13"/>
  <c r="W78" i="13"/>
  <c r="W79" i="13"/>
  <c r="W80" i="13"/>
  <c r="W81" i="13"/>
  <c r="W83" i="13"/>
  <c r="W84" i="13"/>
  <c r="W85" i="13"/>
  <c r="W86" i="13"/>
  <c r="W87" i="13"/>
  <c r="W88" i="13"/>
  <c r="W89" i="13"/>
  <c r="W90" i="13"/>
  <c r="W91" i="13"/>
  <c r="W7" i="13"/>
  <c r="R6" i="13"/>
  <c r="Q6" i="13"/>
  <c r="P6" i="13"/>
  <c r="O6" i="13"/>
  <c r="N6" i="13"/>
  <c r="M6" i="13"/>
  <c r="L6" i="13"/>
  <c r="E5" i="1" l="1"/>
  <c r="AJ6" i="13" l="1"/>
  <c r="W5" i="14" l="1"/>
  <c r="AJ98" i="13" l="1"/>
  <c r="X61" i="1" s="1"/>
  <c r="AJ97" i="13"/>
  <c r="X34" i="1" s="1"/>
  <c r="AJ96" i="13"/>
  <c r="X26" i="1" s="1"/>
  <c r="AJ95" i="13"/>
  <c r="V91" i="13"/>
  <c r="V90" i="13"/>
  <c r="V89" i="13"/>
  <c r="V88" i="13"/>
  <c r="V87" i="13"/>
  <c r="V86" i="13"/>
  <c r="V85" i="13"/>
  <c r="V84" i="13"/>
  <c r="V83" i="13"/>
  <c r="V82" i="13"/>
  <c r="W82" i="13" s="1"/>
  <c r="V81" i="13"/>
  <c r="V80" i="13"/>
  <c r="V79" i="13"/>
  <c r="V78" i="13"/>
  <c r="V77" i="13"/>
  <c r="V76" i="13"/>
  <c r="V75" i="13"/>
  <c r="V74" i="13"/>
  <c r="V73" i="13"/>
  <c r="V72" i="13"/>
  <c r="V71" i="13"/>
  <c r="V70" i="13"/>
  <c r="V69" i="13"/>
  <c r="V68" i="13"/>
  <c r="V67" i="13"/>
  <c r="V66" i="13"/>
  <c r="V65" i="13"/>
  <c r="V64" i="13"/>
  <c r="V63" i="13"/>
  <c r="V62" i="13"/>
  <c r="V61" i="13"/>
  <c r="V60" i="13"/>
  <c r="V59" i="13"/>
  <c r="V58" i="13"/>
  <c r="V57" i="13"/>
  <c r="V56" i="13"/>
  <c r="V55" i="13"/>
  <c r="W55" i="13" s="1"/>
  <c r="V54" i="13"/>
  <c r="V53" i="13"/>
  <c r="V52" i="13"/>
  <c r="V51" i="13"/>
  <c r="V50" i="13"/>
  <c r="V49" i="13"/>
  <c r="V48" i="13"/>
  <c r="V47" i="13"/>
  <c r="V46" i="13"/>
  <c r="V45" i="13"/>
  <c r="V44" i="13"/>
  <c r="V43" i="13"/>
  <c r="V42" i="13"/>
  <c r="V41" i="13"/>
  <c r="V40" i="13"/>
  <c r="V39" i="13"/>
  <c r="V38" i="13"/>
  <c r="V37" i="13"/>
  <c r="V36" i="13"/>
  <c r="V35" i="13"/>
  <c r="V34" i="13"/>
  <c r="V33" i="13"/>
  <c r="V32" i="13"/>
  <c r="V31" i="13"/>
  <c r="V30" i="13"/>
  <c r="V29" i="13"/>
  <c r="V28" i="13"/>
  <c r="V27" i="13"/>
  <c r="V26" i="13"/>
  <c r="V25" i="13"/>
  <c r="V24" i="13"/>
  <c r="V23" i="13"/>
  <c r="V22" i="13"/>
  <c r="V21" i="13"/>
  <c r="V20" i="13"/>
  <c r="V19" i="13"/>
  <c r="V18" i="13"/>
  <c r="V17" i="13"/>
  <c r="V16" i="13"/>
  <c r="V15" i="13"/>
  <c r="V14" i="13"/>
  <c r="V13" i="13"/>
  <c r="V12" i="13"/>
  <c r="V11" i="13"/>
  <c r="V10" i="13"/>
  <c r="V9" i="13"/>
  <c r="V8" i="13"/>
  <c r="V7" i="13"/>
  <c r="W6" i="13" l="1"/>
  <c r="L2" i="13" s="1"/>
  <c r="X15" i="1"/>
  <c r="AJ99" i="13"/>
  <c r="Z96" i="13"/>
  <c r="Z97" i="13"/>
  <c r="Z98" i="13"/>
  <c r="Z95" i="13"/>
  <c r="Z94" i="13"/>
  <c r="C92" i="13"/>
  <c r="E4" i="12" l="1"/>
  <c r="E3" i="12"/>
  <c r="S11" i="12"/>
  <c r="Q11" i="12"/>
  <c r="O11" i="12"/>
  <c r="M11" i="12"/>
  <c r="K11" i="12"/>
  <c r="I11" i="12"/>
  <c r="G11" i="12"/>
  <c r="T4" i="7"/>
  <c r="U5" i="14" s="1"/>
  <c r="R4" i="7"/>
  <c r="S5" i="14" s="1"/>
  <c r="P4" i="7"/>
  <c r="Q5" i="14" s="1"/>
  <c r="N4" i="7"/>
  <c r="O5" i="14" s="1"/>
  <c r="L4" i="7"/>
  <c r="M5" i="14" s="1"/>
  <c r="J4" i="7"/>
  <c r="K5" i="14" s="1"/>
  <c r="H4" i="7"/>
  <c r="I5" i="14" s="1"/>
  <c r="AG94" i="13" l="1"/>
  <c r="AF94" i="13"/>
  <c r="AE94" i="13"/>
  <c r="AD94" i="13"/>
  <c r="AC94" i="13"/>
  <c r="AB94" i="13"/>
  <c r="V8" i="1" l="1"/>
  <c r="AG98" i="13"/>
  <c r="AF98" i="13"/>
  <c r="AE98" i="13"/>
  <c r="AD98" i="13"/>
  <c r="AC98" i="13"/>
  <c r="AB98" i="13"/>
  <c r="AG97" i="13"/>
  <c r="AF97" i="13"/>
  <c r="AE97" i="13"/>
  <c r="AD97" i="13"/>
  <c r="AC97" i="13"/>
  <c r="AB97" i="13"/>
  <c r="AG96" i="13"/>
  <c r="AF96" i="13"/>
  <c r="AE96" i="13"/>
  <c r="AD96" i="13"/>
  <c r="AC96" i="13"/>
  <c r="AB96" i="13"/>
  <c r="AG95" i="13"/>
  <c r="AF95" i="13"/>
  <c r="AE95" i="13"/>
  <c r="AD95" i="13"/>
  <c r="AC95" i="13"/>
  <c r="AB95" i="13"/>
  <c r="AA98" i="13"/>
  <c r="AA97" i="13"/>
  <c r="AA96" i="13"/>
  <c r="AA95" i="13"/>
  <c r="AA94" i="13"/>
  <c r="AH94" i="13" s="1"/>
  <c r="AH98" i="13" l="1"/>
  <c r="AH95" i="13"/>
  <c r="AH96" i="13"/>
  <c r="AH97" i="13"/>
  <c r="T61" i="1" l="1"/>
  <c r="R61" i="1"/>
  <c r="P61" i="1"/>
  <c r="N61" i="1"/>
  <c r="L61" i="1"/>
  <c r="J61" i="1"/>
  <c r="T34" i="1"/>
  <c r="R34" i="1"/>
  <c r="P34" i="1"/>
  <c r="N34" i="1"/>
  <c r="L34" i="1"/>
  <c r="J34" i="1"/>
  <c r="T26" i="1"/>
  <c r="T29" i="1" s="1"/>
  <c r="R26" i="1"/>
  <c r="P26" i="1"/>
  <c r="L26" i="1"/>
  <c r="J26" i="1"/>
  <c r="AE99" i="13"/>
  <c r="H61" i="1"/>
  <c r="H34" i="1"/>
  <c r="H26" i="1"/>
  <c r="H15" i="1"/>
  <c r="T16" i="7" l="1"/>
  <c r="U10" i="14" s="1"/>
  <c r="S27" i="12"/>
  <c r="R15" i="1"/>
  <c r="T15" i="1"/>
  <c r="AF99" i="13"/>
  <c r="P15" i="1"/>
  <c r="N26" i="1"/>
  <c r="AG99" i="13"/>
  <c r="K13" i="12" l="1"/>
  <c r="H7" i="13"/>
  <c r="J7" i="13" s="1"/>
  <c r="H8" i="13"/>
  <c r="J8" i="13" s="1"/>
  <c r="H9" i="13"/>
  <c r="J9" i="13" s="1"/>
  <c r="H10" i="13"/>
  <c r="J10" i="13" s="1"/>
  <c r="H11" i="13"/>
  <c r="J11" i="13" s="1"/>
  <c r="H12" i="13"/>
  <c r="J12" i="13" s="1"/>
  <c r="H13" i="13"/>
  <c r="J13" i="13" s="1"/>
  <c r="H14" i="13"/>
  <c r="J14" i="13" s="1"/>
  <c r="H15" i="13"/>
  <c r="J15" i="13" s="1"/>
  <c r="H16" i="13"/>
  <c r="J16" i="13" s="1"/>
  <c r="H17" i="13"/>
  <c r="J17" i="13" s="1"/>
  <c r="H18" i="13"/>
  <c r="J18" i="13" s="1"/>
  <c r="H19" i="13"/>
  <c r="J19" i="13" s="1"/>
  <c r="H20" i="13"/>
  <c r="J20" i="13" s="1"/>
  <c r="H21" i="13"/>
  <c r="J21" i="13" s="1"/>
  <c r="H22" i="13"/>
  <c r="J22" i="13" s="1"/>
  <c r="H23" i="13"/>
  <c r="J23" i="13" s="1"/>
  <c r="H24" i="13"/>
  <c r="J24" i="13" s="1"/>
  <c r="H25" i="13"/>
  <c r="J25" i="13" s="1"/>
  <c r="AF25" i="13" l="1"/>
  <c r="AB25" i="13"/>
  <c r="AJ25" i="13"/>
  <c r="AE25" i="13"/>
  <c r="AA25" i="13"/>
  <c r="AD25" i="13"/>
  <c r="AC25" i="13"/>
  <c r="AG25" i="13"/>
  <c r="AF21" i="13"/>
  <c r="AB21" i="13"/>
  <c r="AJ21" i="13"/>
  <c r="AE21" i="13"/>
  <c r="AA21" i="13"/>
  <c r="AD21" i="13"/>
  <c r="AC21" i="13"/>
  <c r="AG21" i="13"/>
  <c r="AF17" i="13"/>
  <c r="AB17" i="13"/>
  <c r="AJ17" i="13"/>
  <c r="AE17" i="13"/>
  <c r="AA17" i="13"/>
  <c r="AD17" i="13"/>
  <c r="AC17" i="13"/>
  <c r="AG17" i="13"/>
  <c r="AG13" i="13"/>
  <c r="AC13" i="13"/>
  <c r="AJ13" i="13"/>
  <c r="AA13" i="13"/>
  <c r="AH13" i="13" s="1"/>
  <c r="AF13" i="13"/>
  <c r="AB13" i="13"/>
  <c r="AE13" i="13"/>
  <c r="AD13" i="13"/>
  <c r="AG9" i="13"/>
  <c r="AC9" i="13"/>
  <c r="AA9" i="13"/>
  <c r="AF9" i="13"/>
  <c r="AB9" i="13"/>
  <c r="AE9" i="13"/>
  <c r="AJ9" i="13"/>
  <c r="AD9" i="13"/>
  <c r="AH9" i="13" s="1"/>
  <c r="AF24" i="13"/>
  <c r="AB24" i="13"/>
  <c r="AJ24" i="13"/>
  <c r="AE24" i="13"/>
  <c r="AA24" i="13"/>
  <c r="AD24" i="13"/>
  <c r="AG24" i="13"/>
  <c r="AC24" i="13"/>
  <c r="AF20" i="13"/>
  <c r="AB20" i="13"/>
  <c r="AJ20" i="13"/>
  <c r="AE20" i="13"/>
  <c r="AA20" i="13"/>
  <c r="AD20" i="13"/>
  <c r="AG20" i="13"/>
  <c r="AC20" i="13"/>
  <c r="AF16" i="13"/>
  <c r="AB16" i="13"/>
  <c r="AJ16" i="13"/>
  <c r="AE16" i="13"/>
  <c r="AA16" i="13"/>
  <c r="AD16" i="13"/>
  <c r="AG16" i="13"/>
  <c r="AC16" i="13"/>
  <c r="AG12" i="13"/>
  <c r="AC12" i="13"/>
  <c r="AA12" i="13"/>
  <c r="AF12" i="13"/>
  <c r="AB12" i="13"/>
  <c r="AE12" i="13"/>
  <c r="AJ12" i="13"/>
  <c r="AD12" i="13"/>
  <c r="AG8" i="13"/>
  <c r="AC8" i="13"/>
  <c r="AA8" i="13"/>
  <c r="AF8" i="13"/>
  <c r="AB8" i="13"/>
  <c r="AE8" i="13"/>
  <c r="AJ8" i="13"/>
  <c r="AD8" i="13"/>
  <c r="AF23" i="13"/>
  <c r="AB23" i="13"/>
  <c r="AJ23" i="13"/>
  <c r="AE23" i="13"/>
  <c r="AA23" i="13"/>
  <c r="AD23" i="13"/>
  <c r="AG23" i="13"/>
  <c r="AC23" i="13"/>
  <c r="AF19" i="13"/>
  <c r="AB19" i="13"/>
  <c r="AJ19" i="13"/>
  <c r="AE19" i="13"/>
  <c r="AA19" i="13"/>
  <c r="AD19" i="13"/>
  <c r="AG19" i="13"/>
  <c r="AC19" i="13"/>
  <c r="AF15" i="13"/>
  <c r="AB15" i="13"/>
  <c r="AJ15" i="13"/>
  <c r="AE15" i="13"/>
  <c r="AA15" i="13"/>
  <c r="AD15" i="13"/>
  <c r="AG15" i="13"/>
  <c r="AC15" i="13"/>
  <c r="AG11" i="13"/>
  <c r="AC11" i="13"/>
  <c r="AA11" i="13"/>
  <c r="AF11" i="13"/>
  <c r="AB11" i="13"/>
  <c r="AE11" i="13"/>
  <c r="AJ11" i="13"/>
  <c r="AD11" i="13"/>
  <c r="AF7" i="13"/>
  <c r="AE7" i="13"/>
  <c r="AD7" i="13"/>
  <c r="AG7" i="13"/>
  <c r="AC7" i="13"/>
  <c r="AF22" i="13"/>
  <c r="AB22" i="13"/>
  <c r="AJ22" i="13"/>
  <c r="AE22" i="13"/>
  <c r="AA22" i="13"/>
  <c r="AD22" i="13"/>
  <c r="AG22" i="13"/>
  <c r="AC22" i="13"/>
  <c r="AF18" i="13"/>
  <c r="AB18" i="13"/>
  <c r="AJ18" i="13"/>
  <c r="AE18" i="13"/>
  <c r="AA18" i="13"/>
  <c r="AD18" i="13"/>
  <c r="AG18" i="13"/>
  <c r="AC18" i="13"/>
  <c r="AF14" i="13"/>
  <c r="AB14" i="13"/>
  <c r="AJ14" i="13"/>
  <c r="AE14" i="13"/>
  <c r="AA14" i="13"/>
  <c r="AD14" i="13"/>
  <c r="AG14" i="13"/>
  <c r="AC14" i="13"/>
  <c r="AG10" i="13"/>
  <c r="AC10" i="13"/>
  <c r="AA10" i="13"/>
  <c r="AH10" i="13" s="1"/>
  <c r="AF10" i="13"/>
  <c r="AB10" i="13"/>
  <c r="AE10" i="13"/>
  <c r="AJ10" i="13"/>
  <c r="AD10" i="13"/>
  <c r="AA7" i="13"/>
  <c r="AB7" i="13"/>
  <c r="AJ7" i="13"/>
  <c r="AH8" i="13" l="1"/>
  <c r="AH12" i="13"/>
  <c r="AH14" i="13"/>
  <c r="AH18" i="13"/>
  <c r="AH22" i="13"/>
  <c r="AH17" i="13"/>
  <c r="AH21" i="13"/>
  <c r="AH25" i="13"/>
  <c r="AH11" i="13"/>
  <c r="AH15" i="13"/>
  <c r="AH19" i="13"/>
  <c r="AH23" i="13"/>
  <c r="AH16" i="13"/>
  <c r="AH20" i="13"/>
  <c r="AH24" i="13"/>
  <c r="AH7" i="13"/>
  <c r="AA6" i="13" l="1"/>
  <c r="H91" i="13"/>
  <c r="J91" i="13" s="1"/>
  <c r="H90" i="13"/>
  <c r="J90" i="13" s="1"/>
  <c r="H89" i="13"/>
  <c r="J89" i="13" s="1"/>
  <c r="H88" i="13"/>
  <c r="J88" i="13" s="1"/>
  <c r="H87" i="13"/>
  <c r="J87" i="13" s="1"/>
  <c r="H86" i="13"/>
  <c r="J86" i="13" s="1"/>
  <c r="H85" i="13"/>
  <c r="J85" i="13" s="1"/>
  <c r="H84" i="13"/>
  <c r="J84" i="13" s="1"/>
  <c r="H83" i="13"/>
  <c r="J83" i="13" s="1"/>
  <c r="H82" i="13"/>
  <c r="J82" i="13" s="1"/>
  <c r="H81" i="13"/>
  <c r="J81" i="13" s="1"/>
  <c r="H80" i="13"/>
  <c r="J80" i="13" s="1"/>
  <c r="H79" i="13"/>
  <c r="J79" i="13" s="1"/>
  <c r="H78" i="13"/>
  <c r="J78" i="13" s="1"/>
  <c r="H77" i="13"/>
  <c r="J77" i="13" s="1"/>
  <c r="H76" i="13"/>
  <c r="J76" i="13" s="1"/>
  <c r="H75" i="13"/>
  <c r="J75" i="13" s="1"/>
  <c r="H74" i="13"/>
  <c r="J74" i="13" s="1"/>
  <c r="H73" i="13"/>
  <c r="J73" i="13" s="1"/>
  <c r="H72" i="13"/>
  <c r="J72" i="13" s="1"/>
  <c r="H71" i="13"/>
  <c r="J71" i="13" s="1"/>
  <c r="H70" i="13"/>
  <c r="J70" i="13" s="1"/>
  <c r="H69" i="13"/>
  <c r="J69" i="13" s="1"/>
  <c r="H68" i="13"/>
  <c r="J68" i="13" s="1"/>
  <c r="H67" i="13"/>
  <c r="J67" i="13" s="1"/>
  <c r="H66" i="13"/>
  <c r="J66" i="13" s="1"/>
  <c r="H65" i="13"/>
  <c r="J65" i="13" s="1"/>
  <c r="H64" i="13"/>
  <c r="J64" i="13" s="1"/>
  <c r="H63" i="13"/>
  <c r="J63" i="13" s="1"/>
  <c r="H62" i="13"/>
  <c r="J62" i="13" s="1"/>
  <c r="H61" i="13"/>
  <c r="J61" i="13" s="1"/>
  <c r="H60" i="13"/>
  <c r="J60" i="13" s="1"/>
  <c r="H59" i="13"/>
  <c r="J59" i="13" s="1"/>
  <c r="H58" i="13"/>
  <c r="J58" i="13" s="1"/>
  <c r="H57" i="13"/>
  <c r="J57" i="13" s="1"/>
  <c r="H56" i="13"/>
  <c r="J56" i="13" s="1"/>
  <c r="H55" i="13"/>
  <c r="J55" i="13" s="1"/>
  <c r="H54" i="13"/>
  <c r="J54" i="13" s="1"/>
  <c r="H53" i="13"/>
  <c r="J53" i="13" s="1"/>
  <c r="H52" i="13"/>
  <c r="J52" i="13" s="1"/>
  <c r="H51" i="13"/>
  <c r="J51" i="13" s="1"/>
  <c r="H50" i="13"/>
  <c r="J50" i="13" s="1"/>
  <c r="H49" i="13"/>
  <c r="J49" i="13" s="1"/>
  <c r="H48" i="13"/>
  <c r="J48" i="13" s="1"/>
  <c r="H47" i="13"/>
  <c r="J47" i="13" s="1"/>
  <c r="H46" i="13"/>
  <c r="J46" i="13" s="1"/>
  <c r="H45" i="13"/>
  <c r="J45" i="13" s="1"/>
  <c r="H44" i="13"/>
  <c r="J44" i="13" s="1"/>
  <c r="H43" i="13"/>
  <c r="J43" i="13" s="1"/>
  <c r="H42" i="13"/>
  <c r="J42" i="13" s="1"/>
  <c r="H41" i="13"/>
  <c r="J41" i="13" s="1"/>
  <c r="H40" i="13"/>
  <c r="J40" i="13" s="1"/>
  <c r="H39" i="13"/>
  <c r="J39" i="13" s="1"/>
  <c r="H38" i="13"/>
  <c r="J38" i="13" s="1"/>
  <c r="H37" i="13"/>
  <c r="J37" i="13" s="1"/>
  <c r="H36" i="13"/>
  <c r="J36" i="13" s="1"/>
  <c r="H35" i="13"/>
  <c r="J35" i="13" s="1"/>
  <c r="H34" i="13"/>
  <c r="J34" i="13" s="1"/>
  <c r="H33" i="13"/>
  <c r="J33" i="13" s="1"/>
  <c r="H32" i="13"/>
  <c r="J32" i="13" s="1"/>
  <c r="H31" i="13"/>
  <c r="J31" i="13" s="1"/>
  <c r="H30" i="13"/>
  <c r="J30" i="13" s="1"/>
  <c r="H29" i="13"/>
  <c r="J29" i="13" s="1"/>
  <c r="H28" i="13"/>
  <c r="J28" i="13" s="1"/>
  <c r="H27" i="13"/>
  <c r="J27" i="13" s="1"/>
  <c r="H26" i="13"/>
  <c r="J26" i="13" s="1"/>
  <c r="AF33" i="13" l="1"/>
  <c r="AB33" i="13"/>
  <c r="AJ33" i="13"/>
  <c r="AE33" i="13"/>
  <c r="AA33" i="13"/>
  <c r="AD33" i="13"/>
  <c r="AC33" i="13"/>
  <c r="AG33" i="13"/>
  <c r="AF37" i="13"/>
  <c r="AB37" i="13"/>
  <c r="AJ37" i="13"/>
  <c r="AE37" i="13"/>
  <c r="AA37" i="13"/>
  <c r="AD37" i="13"/>
  <c r="AC37" i="13"/>
  <c r="AG37" i="13"/>
  <c r="AG45" i="13"/>
  <c r="AC45" i="13"/>
  <c r="AJ45" i="13"/>
  <c r="AB45" i="13"/>
  <c r="AF45" i="13"/>
  <c r="AA45" i="13"/>
  <c r="AE45" i="13"/>
  <c r="AD45" i="13"/>
  <c r="AH45" i="13" s="1"/>
  <c r="AG53" i="13"/>
  <c r="AC53" i="13"/>
  <c r="AF53" i="13"/>
  <c r="AA53" i="13"/>
  <c r="AE53" i="13"/>
  <c r="AJ53" i="13"/>
  <c r="AB53" i="13"/>
  <c r="AD53" i="13"/>
  <c r="AH53" i="13" s="1"/>
  <c r="AG57" i="13"/>
  <c r="AC57" i="13"/>
  <c r="AF57" i="13"/>
  <c r="AA57" i="13"/>
  <c r="AE57" i="13"/>
  <c r="AJ57" i="13"/>
  <c r="AD57" i="13"/>
  <c r="AB57" i="13"/>
  <c r="AG65" i="13"/>
  <c r="AC65" i="13"/>
  <c r="AF65" i="13"/>
  <c r="AA65" i="13"/>
  <c r="AH65" i="13" s="1"/>
  <c r="AE65" i="13"/>
  <c r="AD65" i="13"/>
  <c r="AB65" i="13"/>
  <c r="AJ65" i="13"/>
  <c r="AF73" i="13"/>
  <c r="AB73" i="13"/>
  <c r="AE73" i="13"/>
  <c r="AD73" i="13"/>
  <c r="AH73" i="13" s="1"/>
  <c r="AG73" i="13"/>
  <c r="AA73" i="13"/>
  <c r="AC73" i="13"/>
  <c r="AJ73" i="13"/>
  <c r="AF81" i="13"/>
  <c r="AB81" i="13"/>
  <c r="AE81" i="13"/>
  <c r="AJ81" i="13"/>
  <c r="AD81" i="13"/>
  <c r="AG81" i="13"/>
  <c r="AC81" i="13"/>
  <c r="AA81" i="13"/>
  <c r="AH81" i="13" s="1"/>
  <c r="AJ85" i="13"/>
  <c r="AE85" i="13"/>
  <c r="AA85" i="13"/>
  <c r="AD85" i="13"/>
  <c r="AC85" i="13"/>
  <c r="AF85" i="13"/>
  <c r="AB85" i="13"/>
  <c r="AG85" i="13"/>
  <c r="AF26" i="13"/>
  <c r="AB26" i="13"/>
  <c r="AJ26" i="13"/>
  <c r="AE26" i="13"/>
  <c r="AA26" i="13"/>
  <c r="AD26" i="13"/>
  <c r="AG26" i="13"/>
  <c r="AC26" i="13"/>
  <c r="AF30" i="13"/>
  <c r="AB30" i="13"/>
  <c r="AJ30" i="13"/>
  <c r="AE30" i="13"/>
  <c r="AA30" i="13"/>
  <c r="AD30" i="13"/>
  <c r="AG30" i="13"/>
  <c r="AC30" i="13"/>
  <c r="AF38" i="13"/>
  <c r="AB38" i="13"/>
  <c r="AJ38" i="13"/>
  <c r="AE38" i="13"/>
  <c r="AA38" i="13"/>
  <c r="AD38" i="13"/>
  <c r="AG38" i="13"/>
  <c r="AC38" i="13"/>
  <c r="AG46" i="13"/>
  <c r="AC46" i="13"/>
  <c r="AF46" i="13"/>
  <c r="AB46" i="13"/>
  <c r="AJ46" i="13"/>
  <c r="AD46" i="13"/>
  <c r="AE46" i="13"/>
  <c r="AA46" i="13"/>
  <c r="AH46" i="13" s="1"/>
  <c r="AG54" i="13"/>
  <c r="AC54" i="13"/>
  <c r="AD54" i="13"/>
  <c r="AJ54" i="13"/>
  <c r="AB54" i="13"/>
  <c r="AF54" i="13"/>
  <c r="AE54" i="13"/>
  <c r="AA54" i="13"/>
  <c r="AH54" i="13" s="1"/>
  <c r="AG62" i="13"/>
  <c r="AC62" i="13"/>
  <c r="AD62" i="13"/>
  <c r="AJ62" i="13"/>
  <c r="AB62" i="13"/>
  <c r="AF62" i="13"/>
  <c r="AE62" i="13"/>
  <c r="AA62" i="13"/>
  <c r="AH62" i="13" s="1"/>
  <c r="AF70" i="13"/>
  <c r="AB70" i="13"/>
  <c r="AJ70" i="13"/>
  <c r="AC70" i="13"/>
  <c r="AG70" i="13"/>
  <c r="AA70" i="13"/>
  <c r="AD70" i="13"/>
  <c r="AE70" i="13"/>
  <c r="AF74" i="13"/>
  <c r="AB74" i="13"/>
  <c r="AJ74" i="13"/>
  <c r="AC74" i="13"/>
  <c r="AG74" i="13"/>
  <c r="AA74" i="13"/>
  <c r="AE74" i="13"/>
  <c r="AD74" i="13"/>
  <c r="AE82" i="13"/>
  <c r="AA82" i="13"/>
  <c r="AG82" i="13"/>
  <c r="AB82" i="13"/>
  <c r="AF82" i="13"/>
  <c r="AJ82" i="13"/>
  <c r="AC82" i="13"/>
  <c r="AD82" i="13"/>
  <c r="AJ86" i="13"/>
  <c r="AD86" i="13"/>
  <c r="AF86" i="13"/>
  <c r="AA86" i="13"/>
  <c r="AH86" i="13" s="1"/>
  <c r="AE86" i="13"/>
  <c r="AG86" i="13"/>
  <c r="AC86" i="13"/>
  <c r="AB86" i="13"/>
  <c r="AJ90" i="13"/>
  <c r="AD90" i="13"/>
  <c r="AF90" i="13"/>
  <c r="AA90" i="13"/>
  <c r="AE90" i="13"/>
  <c r="AG90" i="13"/>
  <c r="AC90" i="13"/>
  <c r="AB90" i="13"/>
  <c r="AF27" i="13"/>
  <c r="AB27" i="13"/>
  <c r="AJ27" i="13"/>
  <c r="AE27" i="13"/>
  <c r="AA27" i="13"/>
  <c r="AD27" i="13"/>
  <c r="AG27" i="13"/>
  <c r="AC27" i="13"/>
  <c r="AF31" i="13"/>
  <c r="AB31" i="13"/>
  <c r="AJ31" i="13"/>
  <c r="AE31" i="13"/>
  <c r="AA31" i="13"/>
  <c r="AD31" i="13"/>
  <c r="AG31" i="13"/>
  <c r="AC31" i="13"/>
  <c r="AF35" i="13"/>
  <c r="AB35" i="13"/>
  <c r="AJ35" i="13"/>
  <c r="AE35" i="13"/>
  <c r="AA35" i="13"/>
  <c r="AD35" i="13"/>
  <c r="AG35" i="13"/>
  <c r="AC35" i="13"/>
  <c r="AG39" i="13"/>
  <c r="AC39" i="13"/>
  <c r="AJ39" i="13"/>
  <c r="AB39" i="13"/>
  <c r="AF39" i="13"/>
  <c r="AA39" i="13"/>
  <c r="AE39" i="13"/>
  <c r="AD39" i="13"/>
  <c r="AG43" i="13"/>
  <c r="AC43" i="13"/>
  <c r="AJ43" i="13"/>
  <c r="AB43" i="13"/>
  <c r="AE43" i="13"/>
  <c r="AF43" i="13"/>
  <c r="AA43" i="13"/>
  <c r="AD43" i="13"/>
  <c r="AG47" i="13"/>
  <c r="AC47" i="13"/>
  <c r="AF47" i="13"/>
  <c r="AB47" i="13"/>
  <c r="AJ47" i="13"/>
  <c r="AE47" i="13"/>
  <c r="AD47" i="13"/>
  <c r="AA47" i="13"/>
  <c r="AH47" i="13" s="1"/>
  <c r="AG51" i="13"/>
  <c r="AC51" i="13"/>
  <c r="AF51" i="13"/>
  <c r="AA51" i="13"/>
  <c r="AE51" i="13"/>
  <c r="AB51" i="13"/>
  <c r="AJ51" i="13"/>
  <c r="AD51" i="13"/>
  <c r="AG55" i="13"/>
  <c r="AC55" i="13"/>
  <c r="AF55" i="13"/>
  <c r="AA55" i="13"/>
  <c r="AH55" i="13" s="1"/>
  <c r="AE55" i="13"/>
  <c r="AB55" i="13"/>
  <c r="AJ55" i="13"/>
  <c r="AD55" i="13"/>
  <c r="AG59" i="13"/>
  <c r="AC59" i="13"/>
  <c r="AF59" i="13"/>
  <c r="AA59" i="13"/>
  <c r="AE59" i="13"/>
  <c r="AB59" i="13"/>
  <c r="AJ59" i="13"/>
  <c r="AD59" i="13"/>
  <c r="AG63" i="13"/>
  <c r="AC63" i="13"/>
  <c r="AF63" i="13"/>
  <c r="AA63" i="13"/>
  <c r="AE63" i="13"/>
  <c r="AB63" i="13"/>
  <c r="AJ63" i="13"/>
  <c r="AD63" i="13"/>
  <c r="AF67" i="13"/>
  <c r="AB67" i="13"/>
  <c r="AE67" i="13"/>
  <c r="AD67" i="13"/>
  <c r="AA67" i="13"/>
  <c r="AG67" i="13"/>
  <c r="AJ67" i="13"/>
  <c r="AC67" i="13"/>
  <c r="AF71" i="13"/>
  <c r="AB71" i="13"/>
  <c r="AE71" i="13"/>
  <c r="AD71" i="13"/>
  <c r="AA71" i="13"/>
  <c r="AJ71" i="13"/>
  <c r="AG71" i="13"/>
  <c r="AC71" i="13"/>
  <c r="AF75" i="13"/>
  <c r="AB75" i="13"/>
  <c r="AE75" i="13"/>
  <c r="AD75" i="13"/>
  <c r="AA75" i="13"/>
  <c r="AG75" i="13"/>
  <c r="AJ75" i="13"/>
  <c r="AC75" i="13"/>
  <c r="AF79" i="13"/>
  <c r="AB79" i="13"/>
  <c r="AE79" i="13"/>
  <c r="AD79" i="13"/>
  <c r="AA79" i="13"/>
  <c r="AG79" i="13"/>
  <c r="AJ79" i="13"/>
  <c r="AC79" i="13"/>
  <c r="AE83" i="13"/>
  <c r="AA83" i="13"/>
  <c r="AD83" i="13"/>
  <c r="AJ83" i="13"/>
  <c r="AC83" i="13"/>
  <c r="AG83" i="13"/>
  <c r="AF83" i="13"/>
  <c r="AB83" i="13"/>
  <c r="AJ87" i="13"/>
  <c r="AD87" i="13"/>
  <c r="AC87" i="13"/>
  <c r="AG87" i="13"/>
  <c r="AB87" i="13"/>
  <c r="AA87" i="13"/>
  <c r="AF87" i="13"/>
  <c r="AE87" i="13"/>
  <c r="AJ91" i="13"/>
  <c r="AD91" i="13"/>
  <c r="AC91" i="13"/>
  <c r="AG91" i="13"/>
  <c r="AB91" i="13"/>
  <c r="AE91" i="13"/>
  <c r="AA91" i="13"/>
  <c r="AF91" i="13"/>
  <c r="AF29" i="13"/>
  <c r="AB29" i="13"/>
  <c r="AJ29" i="13"/>
  <c r="AE29" i="13"/>
  <c r="AA29" i="13"/>
  <c r="AD29" i="13"/>
  <c r="AC29" i="13"/>
  <c r="AG29" i="13"/>
  <c r="AG41" i="13"/>
  <c r="AC41" i="13"/>
  <c r="AJ41" i="13"/>
  <c r="AB41" i="13"/>
  <c r="AE41" i="13"/>
  <c r="AF41" i="13"/>
  <c r="AA41" i="13"/>
  <c r="AD41" i="13"/>
  <c r="AH41" i="13" s="1"/>
  <c r="AG49" i="13"/>
  <c r="AC49" i="13"/>
  <c r="AF49" i="13"/>
  <c r="AB49" i="13"/>
  <c r="AJ49" i="13"/>
  <c r="AE49" i="13"/>
  <c r="AD49" i="13"/>
  <c r="AA49" i="13"/>
  <c r="AG61" i="13"/>
  <c r="AC61" i="13"/>
  <c r="AF61" i="13"/>
  <c r="AA61" i="13"/>
  <c r="AE61" i="13"/>
  <c r="AJ61" i="13"/>
  <c r="AB61" i="13"/>
  <c r="AD61" i="13"/>
  <c r="AH61" i="13" s="1"/>
  <c r="AF69" i="13"/>
  <c r="AB69" i="13"/>
  <c r="AE69" i="13"/>
  <c r="AD69" i="13"/>
  <c r="AH69" i="13" s="1"/>
  <c r="AG69" i="13"/>
  <c r="AC69" i="13"/>
  <c r="AA69" i="13"/>
  <c r="AJ69" i="13"/>
  <c r="AF77" i="13"/>
  <c r="AB77" i="13"/>
  <c r="AE77" i="13"/>
  <c r="AD77" i="13"/>
  <c r="AH77" i="13" s="1"/>
  <c r="AG77" i="13"/>
  <c r="AA77" i="13"/>
  <c r="AJ77" i="13"/>
  <c r="AC77" i="13"/>
  <c r="AJ89" i="13"/>
  <c r="AD89" i="13"/>
  <c r="AC89" i="13"/>
  <c r="AG89" i="13"/>
  <c r="AB89" i="13"/>
  <c r="AE89" i="13"/>
  <c r="AA89" i="13"/>
  <c r="AF89" i="13"/>
  <c r="AF34" i="13"/>
  <c r="AB34" i="13"/>
  <c r="AJ34" i="13"/>
  <c r="AE34" i="13"/>
  <c r="AA34" i="13"/>
  <c r="AD34" i="13"/>
  <c r="AG34" i="13"/>
  <c r="AC34" i="13"/>
  <c r="AG42" i="13"/>
  <c r="AC42" i="13"/>
  <c r="AE42" i="13"/>
  <c r="AJ42" i="13"/>
  <c r="AD42" i="13"/>
  <c r="AB42" i="13"/>
  <c r="AA42" i="13"/>
  <c r="AF42" i="13"/>
  <c r="AG50" i="13"/>
  <c r="AC50" i="13"/>
  <c r="AD50" i="13"/>
  <c r="AJ50" i="13"/>
  <c r="AB50" i="13"/>
  <c r="AE50" i="13"/>
  <c r="AF50" i="13"/>
  <c r="AA50" i="13"/>
  <c r="AH50" i="13" s="1"/>
  <c r="AG58" i="13"/>
  <c r="AC58" i="13"/>
  <c r="AD58" i="13"/>
  <c r="AJ58" i="13"/>
  <c r="AB58" i="13"/>
  <c r="AE58" i="13"/>
  <c r="AF58" i="13"/>
  <c r="AA58" i="13"/>
  <c r="AH58" i="13" s="1"/>
  <c r="AF66" i="13"/>
  <c r="AB66" i="13"/>
  <c r="AJ66" i="13"/>
  <c r="AC66" i="13"/>
  <c r="AG66" i="13"/>
  <c r="AA66" i="13"/>
  <c r="AD66" i="13"/>
  <c r="AE66" i="13"/>
  <c r="AF78" i="13"/>
  <c r="AB78" i="13"/>
  <c r="AJ78" i="13"/>
  <c r="AC78" i="13"/>
  <c r="AG78" i="13"/>
  <c r="AA78" i="13"/>
  <c r="AE78" i="13"/>
  <c r="AD78" i="13"/>
  <c r="AF28" i="13"/>
  <c r="AB28" i="13"/>
  <c r="AJ28" i="13"/>
  <c r="AE28" i="13"/>
  <c r="AA28" i="13"/>
  <c r="AD28" i="13"/>
  <c r="AG28" i="13"/>
  <c r="AC28" i="13"/>
  <c r="AF32" i="13"/>
  <c r="AB32" i="13"/>
  <c r="AJ32" i="13"/>
  <c r="AE32" i="13"/>
  <c r="AA32" i="13"/>
  <c r="AD32" i="13"/>
  <c r="AG32" i="13"/>
  <c r="AC32" i="13"/>
  <c r="AF36" i="13"/>
  <c r="AB36" i="13"/>
  <c r="AJ36" i="13"/>
  <c r="AE36" i="13"/>
  <c r="AA36" i="13"/>
  <c r="AD36" i="13"/>
  <c r="AG36" i="13"/>
  <c r="AC36" i="13"/>
  <c r="AG40" i="13"/>
  <c r="AC40" i="13"/>
  <c r="AE40" i="13"/>
  <c r="AB40" i="13"/>
  <c r="AD40" i="13"/>
  <c r="AJ40" i="13"/>
  <c r="AA40" i="13"/>
  <c r="AF40" i="13"/>
  <c r="AG44" i="13"/>
  <c r="AC44" i="13"/>
  <c r="AE44" i="13"/>
  <c r="AJ44" i="13"/>
  <c r="AD44" i="13"/>
  <c r="AB44" i="13"/>
  <c r="AA44" i="13"/>
  <c r="AF44" i="13"/>
  <c r="AG48" i="13"/>
  <c r="AC48" i="13"/>
  <c r="AF48" i="13"/>
  <c r="AB48" i="13"/>
  <c r="AJ48" i="13"/>
  <c r="AD48" i="13"/>
  <c r="AE48" i="13"/>
  <c r="AA48" i="13"/>
  <c r="AH48" i="13" s="1"/>
  <c r="AG52" i="13"/>
  <c r="AC52" i="13"/>
  <c r="AD52" i="13"/>
  <c r="AJ52" i="13"/>
  <c r="AB52" i="13"/>
  <c r="AE52" i="13"/>
  <c r="AA52" i="13"/>
  <c r="AF52" i="13"/>
  <c r="AG56" i="13"/>
  <c r="AC56" i="13"/>
  <c r="AD56" i="13"/>
  <c r="AJ56" i="13"/>
  <c r="AB56" i="13"/>
  <c r="AE56" i="13"/>
  <c r="AA56" i="13"/>
  <c r="AF56" i="13"/>
  <c r="AG60" i="13"/>
  <c r="AC60" i="13"/>
  <c r="AD60" i="13"/>
  <c r="AJ60" i="13"/>
  <c r="AB60" i="13"/>
  <c r="AE60" i="13"/>
  <c r="AA60" i="13"/>
  <c r="AF60" i="13"/>
  <c r="AG64" i="13"/>
  <c r="AC64" i="13"/>
  <c r="AD64" i="13"/>
  <c r="AJ64" i="13"/>
  <c r="AB64" i="13"/>
  <c r="AE64" i="13"/>
  <c r="AA64" i="13"/>
  <c r="AF64" i="13"/>
  <c r="AF68" i="13"/>
  <c r="AB68" i="13"/>
  <c r="AJ68" i="13"/>
  <c r="AC68" i="13"/>
  <c r="AG68" i="13"/>
  <c r="AA68" i="13"/>
  <c r="AD68" i="13"/>
  <c r="AE68" i="13"/>
  <c r="AF72" i="13"/>
  <c r="AB72" i="13"/>
  <c r="AJ72" i="13"/>
  <c r="AC72" i="13"/>
  <c r="AG72" i="13"/>
  <c r="AA72" i="13"/>
  <c r="AD72" i="13"/>
  <c r="AE72" i="13"/>
  <c r="AF76" i="13"/>
  <c r="AB76" i="13"/>
  <c r="AJ76" i="13"/>
  <c r="AC76" i="13"/>
  <c r="AG76" i="13"/>
  <c r="AA76" i="13"/>
  <c r="AD76" i="13"/>
  <c r="AE76" i="13"/>
  <c r="AF80" i="13"/>
  <c r="AB80" i="13"/>
  <c r="AJ80" i="13"/>
  <c r="AC80" i="13"/>
  <c r="AG80" i="13"/>
  <c r="AA80" i="13"/>
  <c r="AD80" i="13"/>
  <c r="AE80" i="13"/>
  <c r="AE84" i="13"/>
  <c r="AA84" i="13"/>
  <c r="AG84" i="13"/>
  <c r="AB84" i="13"/>
  <c r="AF84" i="13"/>
  <c r="AC84" i="13"/>
  <c r="AJ84" i="13"/>
  <c r="AD84" i="13"/>
  <c r="AJ88" i="13"/>
  <c r="AD88" i="13"/>
  <c r="AF88" i="13"/>
  <c r="AA88" i="13"/>
  <c r="AH88" i="13" s="1"/>
  <c r="AE88" i="13"/>
  <c r="AB88" i="13"/>
  <c r="AG88" i="13"/>
  <c r="AC88" i="13"/>
  <c r="N15" i="1"/>
  <c r="L15" i="1"/>
  <c r="J15" i="1"/>
  <c r="AA99" i="13"/>
  <c r="AC99" i="13"/>
  <c r="AB99" i="13"/>
  <c r="J92" i="13"/>
  <c r="AD99" i="13"/>
  <c r="AJ92" i="13" l="1"/>
  <c r="AH63" i="13"/>
  <c r="AH59" i="13"/>
  <c r="AH64" i="13"/>
  <c r="AH56" i="13"/>
  <c r="AH40" i="13"/>
  <c r="AH49" i="13"/>
  <c r="AH91" i="13"/>
  <c r="AH43" i="13"/>
  <c r="AH85" i="13"/>
  <c r="AH57" i="13"/>
  <c r="AH84" i="13"/>
  <c r="AH80" i="13"/>
  <c r="AH76" i="13"/>
  <c r="AH72" i="13"/>
  <c r="AH68" i="13"/>
  <c r="AH78" i="13"/>
  <c r="AH66" i="13"/>
  <c r="AH89" i="13"/>
  <c r="AH29" i="13"/>
  <c r="AH87" i="13"/>
  <c r="AH83" i="13"/>
  <c r="AH39" i="13"/>
  <c r="AH82" i="13"/>
  <c r="AH74" i="13"/>
  <c r="AH70" i="13"/>
  <c r="AH37" i="13"/>
  <c r="AH33" i="13"/>
  <c r="AH51" i="13"/>
  <c r="AH90" i="13"/>
  <c r="AH60" i="13"/>
  <c r="AH52" i="13"/>
  <c r="AH44" i="13"/>
  <c r="AH42" i="13"/>
  <c r="AH36" i="13"/>
  <c r="AH32" i="13"/>
  <c r="AH28" i="13"/>
  <c r="AH34" i="13"/>
  <c r="AH79" i="13"/>
  <c r="AH75" i="13"/>
  <c r="AH71" i="13"/>
  <c r="AH67" i="13"/>
  <c r="AH35" i="13"/>
  <c r="AH31" i="13"/>
  <c r="AH27" i="13"/>
  <c r="AH38" i="13"/>
  <c r="AH30" i="13"/>
  <c r="AH26" i="13"/>
  <c r="AH99" i="13"/>
  <c r="AF92" i="13"/>
  <c r="AG92" i="13"/>
  <c r="AE92" i="13"/>
  <c r="AB92" i="13"/>
  <c r="AC92" i="13"/>
  <c r="AD92" i="13"/>
  <c r="AA92" i="13"/>
  <c r="AH92" i="13" l="1"/>
  <c r="X66" i="1"/>
  <c r="W31" i="12" s="1"/>
  <c r="V65" i="1"/>
  <c r="Y65" i="1" s="1"/>
  <c r="V64" i="1"/>
  <c r="Y64" i="1" s="1"/>
  <c r="V63" i="1"/>
  <c r="Y63" i="1" s="1"/>
  <c r="V62" i="1"/>
  <c r="Y62" i="1" s="1"/>
  <c r="T66" i="1"/>
  <c r="S31" i="12" s="1"/>
  <c r="R66" i="1"/>
  <c r="Q31" i="12" s="1"/>
  <c r="P66" i="1"/>
  <c r="O31" i="12" s="1"/>
  <c r="N66" i="1"/>
  <c r="M31" i="12" s="1"/>
  <c r="L66" i="1"/>
  <c r="K31" i="12" s="1"/>
  <c r="J66" i="1"/>
  <c r="I31" i="12" s="1"/>
  <c r="X50" i="1"/>
  <c r="W29" i="12" s="1"/>
  <c r="T50" i="1"/>
  <c r="S29" i="12" s="1"/>
  <c r="R50" i="1"/>
  <c r="Q29" i="12" s="1"/>
  <c r="P50" i="1"/>
  <c r="O29" i="12" s="1"/>
  <c r="N50" i="1"/>
  <c r="M29" i="12" s="1"/>
  <c r="L50" i="1"/>
  <c r="K29" i="12" s="1"/>
  <c r="J50" i="1"/>
  <c r="I29" i="12" s="1"/>
  <c r="H50" i="1"/>
  <c r="G29" i="12" s="1"/>
  <c r="V49" i="1"/>
  <c r="V48" i="1"/>
  <c r="V47" i="1"/>
  <c r="V46" i="1"/>
  <c r="V45" i="1"/>
  <c r="X41" i="1"/>
  <c r="W28" i="12" s="1"/>
  <c r="V40" i="1"/>
  <c r="Y40" i="1" s="1"/>
  <c r="V39" i="1"/>
  <c r="Y39" i="1" s="1"/>
  <c r="V38" i="1"/>
  <c r="Y38" i="1" s="1"/>
  <c r="V37" i="1"/>
  <c r="Y37" i="1" s="1"/>
  <c r="V36" i="1"/>
  <c r="Y36" i="1" s="1"/>
  <c r="V35" i="1"/>
  <c r="Y35" i="1" s="1"/>
  <c r="T41" i="1"/>
  <c r="R41" i="1"/>
  <c r="P41" i="1"/>
  <c r="N41" i="1"/>
  <c r="L41" i="1"/>
  <c r="J41" i="1"/>
  <c r="H41" i="1"/>
  <c r="X29" i="1"/>
  <c r="W27" i="12" s="1"/>
  <c r="V28" i="1"/>
  <c r="Y28" i="1" s="1"/>
  <c r="V27" i="1"/>
  <c r="Y27" i="1" s="1"/>
  <c r="R29" i="1"/>
  <c r="P29" i="1"/>
  <c r="L29" i="1"/>
  <c r="J29" i="1"/>
  <c r="H29" i="1"/>
  <c r="X20" i="1"/>
  <c r="W26" i="12" s="1"/>
  <c r="V19" i="1"/>
  <c r="Y19" i="1" s="1"/>
  <c r="V18" i="1"/>
  <c r="Y18" i="1" s="1"/>
  <c r="V17" i="1"/>
  <c r="Y17" i="1" s="1"/>
  <c r="V16" i="1"/>
  <c r="Y16" i="1" s="1"/>
  <c r="T20" i="1"/>
  <c r="R20" i="1"/>
  <c r="P20" i="1"/>
  <c r="L20" i="1"/>
  <c r="J20" i="1"/>
  <c r="H20" i="1"/>
  <c r="V11" i="1"/>
  <c r="V9" i="1"/>
  <c r="E5" i="12"/>
  <c r="H16" i="7" l="1"/>
  <c r="I10" i="14" s="1"/>
  <c r="G27" i="12"/>
  <c r="J16" i="7"/>
  <c r="K10" i="14" s="1"/>
  <c r="I27" i="12"/>
  <c r="N24" i="7"/>
  <c r="O13" i="14" s="1"/>
  <c r="M28" i="12"/>
  <c r="L24" i="7"/>
  <c r="M13" i="14" s="1"/>
  <c r="K28" i="12"/>
  <c r="H24" i="7"/>
  <c r="I13" i="14" s="1"/>
  <c r="G28" i="12"/>
  <c r="P24" i="7"/>
  <c r="Q13" i="14" s="1"/>
  <c r="O28" i="12"/>
  <c r="H8" i="7"/>
  <c r="I7" i="14" s="1"/>
  <c r="G26" i="12"/>
  <c r="H21" i="1"/>
  <c r="H11" i="7" s="1"/>
  <c r="R16" i="7"/>
  <c r="S10" i="14" s="1"/>
  <c r="Q27" i="12"/>
  <c r="T24" i="7"/>
  <c r="U13" i="14" s="1"/>
  <c r="S28" i="12"/>
  <c r="L16" i="7"/>
  <c r="M10" i="14" s="1"/>
  <c r="K27" i="12"/>
  <c r="P16" i="7"/>
  <c r="Q10" i="14" s="1"/>
  <c r="O27" i="12"/>
  <c r="J24" i="7"/>
  <c r="K13" i="14" s="1"/>
  <c r="I28" i="12"/>
  <c r="R24" i="7"/>
  <c r="S13" i="14" s="1"/>
  <c r="Q28" i="12"/>
  <c r="T8" i="7"/>
  <c r="U7" i="14" s="1"/>
  <c r="S26" i="12"/>
  <c r="T21" i="1"/>
  <c r="T11" i="7" s="1"/>
  <c r="R8" i="7"/>
  <c r="S7" i="14" s="1"/>
  <c r="Q26" i="12"/>
  <c r="R21" i="1"/>
  <c r="R11" i="7" s="1"/>
  <c r="P8" i="7"/>
  <c r="Q7" i="14" s="1"/>
  <c r="P21" i="1"/>
  <c r="P11" i="7" s="1"/>
  <c r="O26" i="12"/>
  <c r="L8" i="7"/>
  <c r="M7" i="14" s="1"/>
  <c r="K26" i="12"/>
  <c r="L21" i="1"/>
  <c r="L11" i="7" s="1"/>
  <c r="J8" i="7"/>
  <c r="K7" i="14" s="1"/>
  <c r="I26" i="12"/>
  <c r="J21" i="1"/>
  <c r="J11" i="7" s="1"/>
  <c r="V26" i="1"/>
  <c r="Y26" i="1" s="1"/>
  <c r="Y29" i="1" s="1"/>
  <c r="X27" i="12" s="1"/>
  <c r="R68" i="1"/>
  <c r="R69" i="1" s="1"/>
  <c r="X68" i="1"/>
  <c r="X70" i="1" s="1"/>
  <c r="J58" i="1"/>
  <c r="V15" i="1"/>
  <c r="V20" i="1" s="1"/>
  <c r="N29" i="1"/>
  <c r="R58" i="1"/>
  <c r="V61" i="1"/>
  <c r="V66" i="1" s="1"/>
  <c r="U31" i="12" s="1"/>
  <c r="L58" i="1"/>
  <c r="P58" i="1"/>
  <c r="P68" i="1"/>
  <c r="L68" i="1"/>
  <c r="T68" i="1"/>
  <c r="J68" i="1"/>
  <c r="T58" i="1"/>
  <c r="H58" i="1"/>
  <c r="N20" i="1"/>
  <c r="Y47" i="1"/>
  <c r="H66" i="1"/>
  <c r="Y48" i="1"/>
  <c r="V34" i="1"/>
  <c r="Y45" i="1"/>
  <c r="Y49" i="1"/>
  <c r="V50" i="1"/>
  <c r="U29" i="12" s="1"/>
  <c r="Y46" i="1"/>
  <c r="J56" i="1" l="1"/>
  <c r="J52" i="1"/>
  <c r="J55" i="1"/>
  <c r="J54" i="1"/>
  <c r="J53" i="1"/>
  <c r="P42" i="1"/>
  <c r="P53" i="1"/>
  <c r="P56" i="1"/>
  <c r="P52" i="1"/>
  <c r="P55" i="1"/>
  <c r="P54" i="1"/>
  <c r="L42" i="1"/>
  <c r="L55" i="1"/>
  <c r="L54" i="1"/>
  <c r="L53" i="1"/>
  <c r="L56" i="1"/>
  <c r="L52" i="1"/>
  <c r="H51" i="1"/>
  <c r="H53" i="1"/>
  <c r="H56" i="1"/>
  <c r="H52" i="1"/>
  <c r="H55" i="1"/>
  <c r="H54" i="1"/>
  <c r="T42" i="1"/>
  <c r="T55" i="1"/>
  <c r="T54" i="1"/>
  <c r="T53" i="1"/>
  <c r="T56" i="1"/>
  <c r="T52" i="1"/>
  <c r="R22" i="1"/>
  <c r="R7" i="7" s="1"/>
  <c r="S8" i="14" s="1"/>
  <c r="S9" i="14" s="1"/>
  <c r="R56" i="1"/>
  <c r="S20" i="14" s="1"/>
  <c r="R52" i="1"/>
  <c r="R30" i="7" s="1"/>
  <c r="S16" i="14" s="1"/>
  <c r="R55" i="1"/>
  <c r="S19" i="14" s="1"/>
  <c r="R54" i="1"/>
  <c r="S18" i="14" s="1"/>
  <c r="R53" i="1"/>
  <c r="R31" i="7" s="1"/>
  <c r="W13" i="14"/>
  <c r="U26" i="12"/>
  <c r="V11" i="7"/>
  <c r="J51" i="1"/>
  <c r="N16" i="7"/>
  <c r="O10" i="14" s="1"/>
  <c r="W10" i="14" s="1"/>
  <c r="M27" i="12"/>
  <c r="H68" i="1"/>
  <c r="H69" i="1" s="1"/>
  <c r="G31" i="12"/>
  <c r="N8" i="7"/>
  <c r="O7" i="14" s="1"/>
  <c r="W7" i="14" s="1"/>
  <c r="N21" i="1"/>
  <c r="N11" i="7" s="1"/>
  <c r="M26" i="12"/>
  <c r="R70" i="1"/>
  <c r="Y61" i="1"/>
  <c r="Y66" i="1" s="1"/>
  <c r="X31" i="12" s="1"/>
  <c r="V29" i="1"/>
  <c r="U27" i="12" s="1"/>
  <c r="J30" i="1"/>
  <c r="P22" i="1"/>
  <c r="R30" i="1"/>
  <c r="R15" i="7" s="1"/>
  <c r="S11" i="14" s="1"/>
  <c r="S12" i="14" s="1"/>
  <c r="R42" i="1"/>
  <c r="R23" i="7" s="1"/>
  <c r="S14" i="14" s="1"/>
  <c r="S15" i="14" s="1"/>
  <c r="R51" i="1"/>
  <c r="J42" i="1"/>
  <c r="J22" i="1"/>
  <c r="L51" i="1"/>
  <c r="T30" i="1"/>
  <c r="L30" i="1"/>
  <c r="Y15" i="1"/>
  <c r="Y20" i="1" s="1"/>
  <c r="X26" i="12" s="1"/>
  <c r="P69" i="1"/>
  <c r="H22" i="1"/>
  <c r="H30" i="1"/>
  <c r="J69" i="1"/>
  <c r="N68" i="1"/>
  <c r="L69" i="1"/>
  <c r="P51" i="1"/>
  <c r="T69" i="1"/>
  <c r="Y50" i="1"/>
  <c r="X29" i="12" s="1"/>
  <c r="P30" i="1"/>
  <c r="T22" i="1"/>
  <c r="N58" i="1"/>
  <c r="H42" i="1"/>
  <c r="Y34" i="1"/>
  <c r="Y41" i="1" s="1"/>
  <c r="X28" i="12" s="1"/>
  <c r="V41" i="1"/>
  <c r="U28" i="12" s="1"/>
  <c r="T51" i="1"/>
  <c r="L22" i="1"/>
  <c r="M17" i="14" l="1"/>
  <c r="M19" i="14"/>
  <c r="M20" i="14"/>
  <c r="M18" i="14"/>
  <c r="L30" i="7"/>
  <c r="M16" i="14" s="1"/>
  <c r="L32" i="7"/>
  <c r="L31" i="7"/>
  <c r="I19" i="14"/>
  <c r="I17" i="14"/>
  <c r="I20" i="14"/>
  <c r="I18" i="14"/>
  <c r="H32" i="7"/>
  <c r="H31" i="7"/>
  <c r="H30" i="7"/>
  <c r="R32" i="7"/>
  <c r="Q20" i="14"/>
  <c r="Q18" i="14"/>
  <c r="Q19" i="14"/>
  <c r="Q17" i="14"/>
  <c r="P32" i="7"/>
  <c r="P31" i="7"/>
  <c r="P30" i="7"/>
  <c r="Q16" i="14" s="1"/>
  <c r="S17" i="14"/>
  <c r="S21" i="14" s="1"/>
  <c r="S22" i="14" s="1"/>
  <c r="K18" i="14"/>
  <c r="K17" i="14"/>
  <c r="K20" i="14"/>
  <c r="K19" i="14"/>
  <c r="J32" i="7"/>
  <c r="J31" i="7"/>
  <c r="J30" i="7"/>
  <c r="K16" i="14" s="1"/>
  <c r="U20" i="14"/>
  <c r="U19" i="14"/>
  <c r="U17" i="14"/>
  <c r="U18" i="14"/>
  <c r="T32" i="7"/>
  <c r="T30" i="7"/>
  <c r="U16" i="14" s="1"/>
  <c r="T31" i="7"/>
  <c r="N54" i="1"/>
  <c r="N53" i="1"/>
  <c r="N56" i="1"/>
  <c r="N52" i="1"/>
  <c r="N55" i="1"/>
  <c r="T70" i="1"/>
  <c r="T15" i="7"/>
  <c r="U11" i="14" s="1"/>
  <c r="U12" i="14" s="1"/>
  <c r="T7" i="7"/>
  <c r="U8" i="14" s="1"/>
  <c r="U9" i="14" s="1"/>
  <c r="T23" i="7"/>
  <c r="U14" i="14" s="1"/>
  <c r="U15" i="14" s="1"/>
  <c r="J70" i="1"/>
  <c r="J15" i="7"/>
  <c r="K11" i="14" s="1"/>
  <c r="K12" i="14" s="1"/>
  <c r="J7" i="7"/>
  <c r="K8" i="14" s="1"/>
  <c r="K9" i="14" s="1"/>
  <c r="J23" i="7"/>
  <c r="K14" i="14" s="1"/>
  <c r="K15" i="14" s="1"/>
  <c r="L70" i="1"/>
  <c r="L15" i="7"/>
  <c r="M11" i="14" s="1"/>
  <c r="M12" i="14" s="1"/>
  <c r="L7" i="7"/>
  <c r="M8" i="14" s="1"/>
  <c r="L23" i="7"/>
  <c r="M14" i="14" s="1"/>
  <c r="M15" i="14" s="1"/>
  <c r="H70" i="1"/>
  <c r="H23" i="7"/>
  <c r="I14" i="14" s="1"/>
  <c r="H7" i="7"/>
  <c r="I8" i="14" s="1"/>
  <c r="I9" i="14" s="1"/>
  <c r="I16" i="14"/>
  <c r="H15" i="7"/>
  <c r="I11" i="14" s="1"/>
  <c r="P70" i="1"/>
  <c r="P23" i="7"/>
  <c r="Q14" i="14" s="1"/>
  <c r="Q15" i="14" s="1"/>
  <c r="P15" i="7"/>
  <c r="Q11" i="14" s="1"/>
  <c r="Q12" i="14" s="1"/>
  <c r="P7" i="7"/>
  <c r="Q8" i="14" s="1"/>
  <c r="Q9" i="14" s="1"/>
  <c r="Y68" i="1"/>
  <c r="V58" i="1"/>
  <c r="N51" i="1"/>
  <c r="N42" i="1"/>
  <c r="N30" i="1"/>
  <c r="V68" i="1"/>
  <c r="N22" i="1"/>
  <c r="N69" i="1"/>
  <c r="X13" i="12"/>
  <c r="W13" i="12"/>
  <c r="U13" i="12"/>
  <c r="S13" i="12"/>
  <c r="Q13" i="12"/>
  <c r="O13" i="12"/>
  <c r="M13" i="12"/>
  <c r="I13" i="12"/>
  <c r="G13" i="12"/>
  <c r="H33" i="7" l="1"/>
  <c r="O20" i="14"/>
  <c r="O17" i="14"/>
  <c r="W17" i="14" s="1"/>
  <c r="O19" i="14"/>
  <c r="W19" i="14" s="1"/>
  <c r="O18" i="14"/>
  <c r="W18" i="14" s="1"/>
  <c r="N31" i="7"/>
  <c r="N30" i="7"/>
  <c r="O16" i="14" s="1"/>
  <c r="N32" i="7"/>
  <c r="Q21" i="14"/>
  <c r="Q22" i="14" s="1"/>
  <c r="U21" i="14"/>
  <c r="U22" i="14"/>
  <c r="V54" i="1"/>
  <c r="V53" i="1"/>
  <c r="V56" i="1"/>
  <c r="V52" i="1"/>
  <c r="V55" i="1"/>
  <c r="V42" i="1"/>
  <c r="V51" i="1"/>
  <c r="I12" i="14"/>
  <c r="M9" i="14"/>
  <c r="W20" i="14"/>
  <c r="I15" i="14"/>
  <c r="I21" i="14"/>
  <c r="M21" i="14"/>
  <c r="K21" i="14"/>
  <c r="K22" i="14" s="1"/>
  <c r="V69" i="1"/>
  <c r="Y69" i="1" s="1"/>
  <c r="N7" i="7"/>
  <c r="O8" i="14" s="1"/>
  <c r="O9" i="14" s="1"/>
  <c r="N23" i="7"/>
  <c r="O14" i="14" s="1"/>
  <c r="O15" i="14" s="1"/>
  <c r="N15" i="7"/>
  <c r="O11" i="14" s="1"/>
  <c r="O12" i="14" s="1"/>
  <c r="N70" i="1"/>
  <c r="V70" i="1" s="1"/>
  <c r="Y70" i="1" s="1"/>
  <c r="V22" i="1"/>
  <c r="V30" i="1"/>
  <c r="U15" i="12"/>
  <c r="X15" i="12" s="1"/>
  <c r="W9" i="14" l="1"/>
  <c r="I22" i="14"/>
  <c r="W11" i="14"/>
  <c r="W14" i="14"/>
  <c r="W16" i="14"/>
  <c r="O21" i="14"/>
  <c r="O22" i="14" s="1"/>
  <c r="M22" i="14"/>
  <c r="W15" i="14"/>
  <c r="W8" i="14"/>
  <c r="W12" i="14"/>
  <c r="W21" i="14" l="1"/>
  <c r="W22" i="14"/>
  <c r="W30" i="12"/>
  <c r="W32" i="12" l="1"/>
  <c r="W17" i="12" s="1"/>
  <c r="S30" i="12" l="1"/>
  <c r="S32" i="12" s="1"/>
  <c r="S17" i="12" s="1"/>
  <c r="Q30" i="12"/>
  <c r="Q32" i="12" s="1"/>
  <c r="Q17" i="12" s="1"/>
  <c r="O30" i="12"/>
  <c r="O32" i="12" s="1"/>
  <c r="O17" i="12" s="1"/>
  <c r="L19" i="7"/>
  <c r="R19" i="7"/>
  <c r="P19" i="7"/>
  <c r="T19" i="7"/>
  <c r="N19" i="7"/>
  <c r="G30" i="12" l="1"/>
  <c r="G32" i="12" s="1"/>
  <c r="G17" i="12" s="1"/>
  <c r="K30" i="12"/>
  <c r="K32" i="12" s="1"/>
  <c r="K17" i="12" s="1"/>
  <c r="I30" i="12"/>
  <c r="I32" i="12" s="1"/>
  <c r="I17" i="12" s="1"/>
  <c r="M30" i="12"/>
  <c r="M32" i="12" s="1"/>
  <c r="M17" i="12" s="1"/>
  <c r="V24" i="7"/>
  <c r="U30" i="12"/>
  <c r="U32" i="12" s="1"/>
  <c r="U17" i="12" s="1"/>
  <c r="V8" i="7"/>
  <c r="R25" i="7" l="1"/>
  <c r="P25" i="7"/>
  <c r="J19" i="7"/>
  <c r="P33" i="7" l="1"/>
  <c r="R33" i="7"/>
  <c r="P17" i="7"/>
  <c r="P9" i="7"/>
  <c r="R9" i="7"/>
  <c r="R17" i="7"/>
  <c r="R35" i="7" l="1"/>
  <c r="P35" i="7"/>
  <c r="V16" i="7"/>
  <c r="L25" i="7" l="1"/>
  <c r="H19" i="7"/>
  <c r="V19" i="7"/>
  <c r="X30" i="12"/>
  <c r="X32" i="12" l="1"/>
  <c r="X17" i="12" s="1"/>
  <c r="L33" i="7"/>
  <c r="L17" i="7"/>
  <c r="L9" i="7"/>
  <c r="H25" i="7" l="1"/>
  <c r="L35" i="7"/>
  <c r="H9" i="7" l="1"/>
  <c r="H17" i="7"/>
  <c r="J33" i="7" l="1"/>
  <c r="H35" i="7"/>
  <c r="J9" i="7"/>
  <c r="J17" i="7"/>
  <c r="J25" i="7"/>
  <c r="N25" i="7"/>
  <c r="V32" i="7" l="1"/>
  <c r="T9" i="7"/>
  <c r="N33" i="7"/>
  <c r="T25" i="7"/>
  <c r="V15" i="7"/>
  <c r="V31" i="7"/>
  <c r="J35" i="7"/>
  <c r="N9" i="7"/>
  <c r="N17" i="7"/>
  <c r="V23" i="7" l="1"/>
  <c r="V25" i="7" s="1"/>
  <c r="V7" i="7"/>
  <c r="T33" i="7"/>
  <c r="T17" i="7"/>
  <c r="V17" i="7"/>
  <c r="V30" i="7"/>
  <c r="V33" i="7" s="1"/>
  <c r="N35" i="7"/>
  <c r="T35" i="7" l="1"/>
  <c r="V35" i="7" s="1"/>
  <c r="V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BONINO Marta</author>
    <author>ARAYAPRAYOON Piyamon</author>
  </authors>
  <commentList>
    <comment ref="E3" authorId="0" shapeId="0" xr:uid="{00000000-0006-0000-0000-000002000000}">
      <text>
        <r>
          <rPr>
            <sz val="9"/>
            <color indexed="81"/>
            <rFont val="Tahoma"/>
            <family val="2"/>
          </rPr>
          <t xml:space="preserve">Date format: dd/mm/aaaa
</t>
        </r>
      </text>
    </comment>
    <comment ref="H8" authorId="1" shapeId="0" xr:uid="{00000000-0006-0000-0000-000003000000}">
      <text>
        <r>
          <rPr>
            <sz val="9"/>
            <color indexed="81"/>
            <rFont val="Tahoma"/>
            <family val="2"/>
          </rPr>
          <t>Food Value is always in USD.</t>
        </r>
      </text>
    </comment>
    <comment ref="J8" authorId="1" shapeId="0" xr:uid="{00000000-0006-0000-0000-000004000000}">
      <text>
        <r>
          <rPr>
            <sz val="9"/>
            <color indexed="81"/>
            <rFont val="Tahoma"/>
            <family val="2"/>
          </rPr>
          <t>Food Value is always in USD.</t>
        </r>
      </text>
    </comment>
    <comment ref="L8" authorId="1" shapeId="0" xr:uid="{00000000-0006-0000-0000-000005000000}">
      <text>
        <r>
          <rPr>
            <sz val="9"/>
            <color indexed="81"/>
            <rFont val="Tahoma"/>
            <family val="2"/>
          </rPr>
          <t>Food Value is always in USD.</t>
        </r>
      </text>
    </comment>
    <comment ref="N8" authorId="1" shapeId="0" xr:uid="{00000000-0006-0000-0000-000006000000}">
      <text>
        <r>
          <rPr>
            <sz val="9"/>
            <color indexed="81"/>
            <rFont val="Tahoma"/>
            <family val="2"/>
          </rPr>
          <t>Food Value is always in USD.</t>
        </r>
      </text>
    </comment>
    <comment ref="P8" authorId="1" shapeId="0" xr:uid="{00000000-0006-0000-0000-000007000000}">
      <text>
        <r>
          <rPr>
            <sz val="9"/>
            <color indexed="81"/>
            <rFont val="Tahoma"/>
            <family val="2"/>
          </rPr>
          <t>Food Value is always in USD.</t>
        </r>
      </text>
    </comment>
    <comment ref="R8" authorId="1" shapeId="0" xr:uid="{00000000-0006-0000-0000-000008000000}">
      <text>
        <r>
          <rPr>
            <sz val="9"/>
            <color indexed="81"/>
            <rFont val="Tahoma"/>
            <family val="2"/>
          </rPr>
          <t>Food Value is always in USD.</t>
        </r>
      </text>
    </comment>
    <comment ref="T8" authorId="1" shapeId="0" xr:uid="{00000000-0006-0000-0000-000009000000}">
      <text>
        <r>
          <rPr>
            <sz val="9"/>
            <color indexed="81"/>
            <rFont val="Tahoma"/>
            <family val="2"/>
          </rPr>
          <t>Food Value is always in USD.</t>
        </r>
      </text>
    </comment>
    <comment ref="H11" authorId="1" shapeId="0" xr:uid="{00000000-0006-0000-0000-00000A000000}">
      <text>
        <r>
          <rPr>
            <sz val="9"/>
            <color indexed="81"/>
            <rFont val="Tahoma"/>
            <family val="2"/>
          </rPr>
          <t>Please change the format to show the agreed currency.</t>
        </r>
      </text>
    </comment>
    <comment ref="J11" authorId="1" shapeId="0" xr:uid="{00000000-0006-0000-0000-00000B000000}">
      <text>
        <r>
          <rPr>
            <sz val="9"/>
            <color indexed="81"/>
            <rFont val="Tahoma"/>
            <family val="2"/>
          </rPr>
          <t>Please change the format to show the agreed currency.</t>
        </r>
      </text>
    </comment>
    <comment ref="L11" authorId="1" shapeId="0" xr:uid="{00000000-0006-0000-0000-00000C000000}">
      <text>
        <r>
          <rPr>
            <sz val="9"/>
            <color indexed="81"/>
            <rFont val="Tahoma"/>
            <family val="2"/>
          </rPr>
          <t>Please change the format to show the agreed currency.</t>
        </r>
      </text>
    </comment>
    <comment ref="N11" authorId="1" shapeId="0" xr:uid="{00000000-0006-0000-0000-00000D000000}">
      <text>
        <r>
          <rPr>
            <sz val="9"/>
            <color indexed="81"/>
            <rFont val="Tahoma"/>
            <family val="2"/>
          </rPr>
          <t>Please change the format to show the agreed currency.</t>
        </r>
      </text>
    </comment>
    <comment ref="P11" authorId="1" shapeId="0" xr:uid="{00000000-0006-0000-0000-00000E000000}">
      <text>
        <r>
          <rPr>
            <sz val="9"/>
            <color indexed="81"/>
            <rFont val="Tahoma"/>
            <family val="2"/>
          </rPr>
          <t>Please change the format to show the agreed currency.</t>
        </r>
      </text>
    </comment>
    <comment ref="R11" authorId="1" shapeId="0" xr:uid="{00000000-0006-0000-0000-00000F000000}">
      <text>
        <r>
          <rPr>
            <sz val="9"/>
            <color indexed="81"/>
            <rFont val="Tahoma"/>
            <family val="2"/>
          </rPr>
          <t>Please change the format to show the agreed currency.</t>
        </r>
      </text>
    </comment>
    <comment ref="T11" authorId="1" shapeId="0" xr:uid="{00000000-0006-0000-0000-000010000000}">
      <text>
        <r>
          <rPr>
            <sz val="9"/>
            <color indexed="81"/>
            <rFont val="Tahoma"/>
            <family val="2"/>
          </rPr>
          <t>Please change the format to show the agreed currency.</t>
        </r>
      </text>
    </comment>
    <comment ref="H13" authorId="1" shapeId="0" xr:uid="{00000000-0006-0000-0000-000011000000}">
      <text>
        <r>
          <rPr>
            <sz val="9"/>
            <color indexed="81"/>
            <rFont val="Tahoma"/>
            <family val="2"/>
          </rPr>
          <t>Please specify currency</t>
        </r>
      </text>
    </comment>
    <comment ref="J13" authorId="1" shapeId="0" xr:uid="{00000000-0006-0000-0000-000012000000}">
      <text>
        <r>
          <rPr>
            <sz val="9"/>
            <color indexed="81"/>
            <rFont val="Tahoma"/>
            <family val="2"/>
          </rPr>
          <t>Please specify currency</t>
        </r>
      </text>
    </comment>
    <comment ref="L13" authorId="1" shapeId="0" xr:uid="{00000000-0006-0000-0000-000013000000}">
      <text>
        <r>
          <rPr>
            <sz val="9"/>
            <color indexed="81"/>
            <rFont val="Tahoma"/>
            <family val="2"/>
          </rPr>
          <t>Please specify currency</t>
        </r>
      </text>
    </comment>
    <comment ref="N13" authorId="1" shapeId="0" xr:uid="{00000000-0006-0000-0000-000014000000}">
      <text>
        <r>
          <rPr>
            <sz val="9"/>
            <color indexed="81"/>
            <rFont val="Tahoma"/>
            <family val="2"/>
          </rPr>
          <t>Please specify currency</t>
        </r>
      </text>
    </comment>
    <comment ref="P13" authorId="1" shapeId="0" xr:uid="{00000000-0006-0000-0000-000015000000}">
      <text>
        <r>
          <rPr>
            <sz val="9"/>
            <color indexed="81"/>
            <rFont val="Tahoma"/>
            <family val="2"/>
          </rPr>
          <t>Please specify currency</t>
        </r>
      </text>
    </comment>
    <comment ref="R13" authorId="1" shapeId="0" xr:uid="{00000000-0006-0000-0000-000016000000}">
      <text>
        <r>
          <rPr>
            <sz val="9"/>
            <color indexed="81"/>
            <rFont val="Tahoma"/>
            <family val="2"/>
          </rPr>
          <t>Please specify currency</t>
        </r>
      </text>
    </comment>
    <comment ref="T13" authorId="1" shapeId="0" xr:uid="{00000000-0006-0000-0000-000017000000}">
      <text>
        <r>
          <rPr>
            <sz val="9"/>
            <color indexed="81"/>
            <rFont val="Tahoma"/>
            <family val="2"/>
          </rPr>
          <t>Please specify currency</t>
        </r>
      </text>
    </comment>
    <comment ref="V13" authorId="1" shapeId="0" xr:uid="{00000000-0006-0000-0000-000018000000}">
      <text>
        <r>
          <rPr>
            <sz val="9"/>
            <color indexed="81"/>
            <rFont val="Tahoma"/>
            <family val="2"/>
          </rPr>
          <t>Please specify currency</t>
        </r>
      </text>
    </comment>
    <comment ref="X13" authorId="1" shapeId="0" xr:uid="{00000000-0006-0000-0000-000019000000}">
      <text>
        <r>
          <rPr>
            <sz val="9"/>
            <color indexed="81"/>
            <rFont val="Tahoma"/>
            <family val="2"/>
          </rPr>
          <t>Please specify currency</t>
        </r>
      </text>
    </comment>
    <comment ref="Y13" authorId="1" shapeId="0" xr:uid="{00000000-0006-0000-0000-00001A000000}">
      <text>
        <r>
          <rPr>
            <sz val="9"/>
            <color indexed="81"/>
            <rFont val="Tahoma"/>
            <family val="2"/>
          </rPr>
          <t>Please specify currency</t>
        </r>
      </text>
    </comment>
    <comment ref="B21" authorId="0" shapeId="0" xr:uid="{00000000-0006-0000-0000-00001B000000}">
      <text>
        <r>
          <rPr>
            <sz val="9"/>
            <color indexed="81"/>
            <rFont val="Tahoma"/>
            <family val="2"/>
          </rPr>
          <t xml:space="preserve">هذا المعدل المحسوب للطن المتري الواحد لا يعادل التكاليف المحددة في صحيفة "توزيع تكاليف الموظفين" فيما يخص المبالغ المخصصة للموظفين وفي إطار </t>
        </r>
        <r>
          <rPr>
            <b/>
            <sz val="9"/>
            <color indexed="81"/>
            <rFont val="Tahoma"/>
            <family val="2"/>
          </rPr>
          <t>"تكاليف التحويلات الغذائية (غير المسحوبة على أساس الأطنان المترية)، القسم الأول"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B25" authorId="0" shapeId="0" xr:uid="{00000000-0006-0000-0100-000001000000}">
      <text>
        <r>
          <rPr>
            <b/>
            <sz val="9"/>
            <color indexed="81"/>
            <rFont val="Tahoma"/>
            <family val="2"/>
          </rPr>
          <t>هناك خطوط إضافية متاحة  ومخفية هنا إذا كانت هناك حاجة إلى إضافة معلومات أخرى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E13" authorId="0" shapeId="0" xr:uid="{00000000-0006-0000-0300-000001000000}">
      <text>
        <r>
          <rPr>
            <b/>
            <sz val="9"/>
            <color indexed="81"/>
            <rFont val="Tahoma"/>
            <family val="2"/>
          </rPr>
          <t>as per entry in 'FLA Budget' worksheet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G11" authorId="0" shapeId="0" xr:uid="{00000000-0006-0000-0400-000001000000}">
      <text>
        <r>
          <rPr>
            <sz val="9"/>
            <color indexed="81"/>
            <rFont val="Tahoma"/>
            <family val="2"/>
          </rPr>
          <t xml:space="preserve">هذا المعدل المحسوب للطن المتري الواحد لا يعادل التكاليف المحددة في صحيفة "توزيع تكاليف الموظفين" فيما يخص المبالغ المخصصة للموظفين وفي إطار </t>
        </r>
        <r>
          <rPr>
            <b/>
            <sz val="9"/>
            <color indexed="81"/>
            <rFont val="Tahoma"/>
            <family val="2"/>
          </rPr>
          <t>"تكاليف التحويلات الغذائية (غير المسحوبة على أساس الأطنان المترية)، القسم الأول"</t>
        </r>
      </text>
    </comment>
  </commentList>
</comments>
</file>

<file path=xl/sharedStrings.xml><?xml version="1.0" encoding="utf-8"?>
<sst xmlns="http://schemas.openxmlformats.org/spreadsheetml/2006/main" count="411" uniqueCount="295">
  <si>
    <t>توزيع تكاليف الموظفين</t>
  </si>
  <si>
    <t xml:space="preserve">تكاليف موظفي المكاتب القطرية والميدانية الممولة من برنامج الأغذية العالمي </t>
  </si>
  <si>
    <t>الوظيفة</t>
  </si>
  <si>
    <t>عدد الموظفين</t>
  </si>
  <si>
    <t xml:space="preserve"> شهر البدء</t>
  </si>
  <si>
    <t xml:space="preserve"> شهر الانتهاء</t>
  </si>
  <si>
    <t>عدد الأشهر</t>
  </si>
  <si>
    <t>التكلفة/الشهر</t>
  </si>
  <si>
    <t>المبلغ الكلي</t>
  </si>
  <si>
    <t>المبالغ المخصصة لفئة تكاليف الموظفين</t>
  </si>
  <si>
    <t>نسبة الوقت المخصص لأنشطة الموظفين</t>
  </si>
  <si>
    <t>النشاط 1</t>
  </si>
  <si>
    <t>النشاط 2</t>
  </si>
  <si>
    <t>النشاط 3</t>
  </si>
  <si>
    <t>النشاط 4</t>
  </si>
  <si>
    <t>المجموع</t>
  </si>
  <si>
    <t>لشرح طريقة حساب تكاليف الموظفين:</t>
  </si>
  <si>
    <t xml:space="preserve">طريقة التحويلات الغذائية </t>
  </si>
  <si>
    <t>التكاليف الثابتة</t>
  </si>
  <si>
    <t>تكاليف التسليم والتوزيع</t>
  </si>
  <si>
    <t>مجموع تكاليف الشريك المتعاون</t>
  </si>
  <si>
    <t>طريقة التحويلات القائمة على النقد</t>
  </si>
  <si>
    <t>التنفيذ</t>
  </si>
  <si>
    <t>المجموع الكلي</t>
  </si>
  <si>
    <t>على نحو ما يرد في القسم الثاني</t>
  </si>
  <si>
    <t>على نحو ما يرد في القسم الثالث</t>
  </si>
  <si>
    <t xml:space="preserve"> تجمع صحيفة النواتج هذه التكاليف المدرجة في صحيفتي العمل "ميزانية الاتفاقات الميدانية" و"توزيع تكاليف الموظفين" بما يتوافق مع الشكل المنقح لنموذج ميزانية الحوافظ القطرية لبرنامج الأغذية العالمي  </t>
  </si>
  <si>
    <t>طريقة التحويلات الرامية إلى تعزيز القدرات</t>
  </si>
  <si>
    <t>مرتبات الموظفين</t>
  </si>
  <si>
    <t>تكاليف الموظفين*</t>
  </si>
  <si>
    <t>تكاليف السفر</t>
  </si>
  <si>
    <t>الدورات التدريبية، أو الاجتماعات، أو حلقات العمل</t>
  </si>
  <si>
    <t>أمن الموظفين</t>
  </si>
  <si>
    <t>سائر تكاليف الموظفين</t>
  </si>
  <si>
    <t>النقل</t>
  </si>
  <si>
    <t>إيجار الشاحنات</t>
  </si>
  <si>
    <t>تكاليف تشغيل الشاحنات</t>
  </si>
  <si>
    <t>النقل المتعاقد عليه</t>
  </si>
  <si>
    <t>سائر تكاليف النقل</t>
  </si>
  <si>
    <t>المناولة والعمالة المؤقتة</t>
  </si>
  <si>
    <t>إيجار المستودعات</t>
  </si>
  <si>
    <t>المنصات النقالة</t>
  </si>
  <si>
    <t>التنظيف</t>
  </si>
  <si>
    <t>التبخير</t>
  </si>
  <si>
    <t>سائر تكاليف التخزين</t>
  </si>
  <si>
    <t>التخزين</t>
  </si>
  <si>
    <t>خدمات إدارة الأغذية وتحويلها</t>
  </si>
  <si>
    <t>إعادة التعبئة بأكياس</t>
  </si>
  <si>
    <t>إعادة التهيئة</t>
  </si>
  <si>
    <t>توفير الأكياس والعبوات والأوعية الفارغة وغيرها</t>
  </si>
  <si>
    <t>معدات الحواسيب لتتبع السلع</t>
  </si>
  <si>
    <t>سائر تكاليف إدارة الأغذية</t>
  </si>
  <si>
    <t>ملاحظة:</t>
  </si>
  <si>
    <t>* ينبغي أن تستند التكاليف المخصصة في إطار بند التكاليف هذا إلى عدد الموظفين المقرر في فئة التكاليف هذه.</t>
  </si>
  <si>
    <t>التدريب</t>
  </si>
  <si>
    <t>سائر تكاليف التسليم</t>
  </si>
  <si>
    <t>تكاليف التوزيع</t>
  </si>
  <si>
    <t>تكاليف الموظفين العاملين في مجال التحويلات الرامية إلى تعزيز القدرات (الخبراء وسائر الموظفين)</t>
  </si>
  <si>
    <t>المعدات والإمدادات**</t>
  </si>
  <si>
    <t>تكاليف المعدات المرتبطة مباشرة بطريقة التحويلات الرامية إلى تعزيز القدرات، والمعدات/العناصر غير الغذائية المرتبطة بطريقتي التحويلات الغذائية والتحويلات القائمة على النقد، والتي تسلَّم مباشرة إلى الحكومات أو المجتمعات المحلية أو المستفيدين</t>
  </si>
  <si>
    <t>تكاليف الإمدادات المرتبطة مباشرة بالأنشطة الرامية إلى تعزيز القدرات</t>
  </si>
  <si>
    <t>الخدمات المتعاقد عليها</t>
  </si>
  <si>
    <t>الخدمات المسندة إلى جهات خارجية</t>
  </si>
  <si>
    <t>الدورات التدريبية والاجتماعات وحلقات العمل</t>
  </si>
  <si>
    <t>نقل المعدات والتكاليف ذات الصلة</t>
  </si>
  <si>
    <t>التكاليف الأخرى</t>
  </si>
  <si>
    <t>التكاليف الأخرى الناشئة عن تعزيز القدرات</t>
  </si>
  <si>
    <t xml:space="preserve">** ينبغي أن تسجَّل في القسم الخامس تكاليف "المعدات والإمدادات" المرتبطة بتكاليف دعم الشريك المتعاون المباشرة.
</t>
  </si>
  <si>
    <t>مرتبات الموظفين العاملين في المكتب القطري للشريك المتعاون، الذي يتولى الإشراف على جميع الأنشطة (مثل الإدارة والبرنامج) ودعمها.</t>
  </si>
  <si>
    <t>تكاليف الموظفين</t>
  </si>
  <si>
    <t>إيجار المكتب وتكاليف تشغيله</t>
  </si>
  <si>
    <t>إيجار المرافق</t>
  </si>
  <si>
    <t>المنافع</t>
  </si>
  <si>
    <t>رسوم الاتصالات</t>
  </si>
  <si>
    <t>المركبات وتكاليف تشغيلها</t>
  </si>
  <si>
    <t>تكاليف تشغيل المركبات الخفيفة</t>
  </si>
  <si>
    <t>المركبات الخفيفة</t>
  </si>
  <si>
    <t>سائر التكاليف الناجمة عن المركبات</t>
  </si>
  <si>
    <t>المعدات واللوازم</t>
  </si>
  <si>
    <t>اللوازم المكتبية</t>
  </si>
  <si>
    <t>أمن المكتب</t>
  </si>
  <si>
    <t>المعدات الحاسوبية ومعدات الاتصالات</t>
  </si>
  <si>
    <t>التجهيزات المكتبية والمعدات الأخرى</t>
  </si>
  <si>
    <t>طريقة التحويل</t>
  </si>
  <si>
    <t>طريقة الحساب</t>
  </si>
  <si>
    <t>التكاليف الفعلية للخدمات بحسب الفواتير أو الكشوف المالية المقدمة</t>
  </si>
  <si>
    <t>مبلغ مستحق بنسبة 7 في المائة من مجموع تكاليف الشريك المتعاون المباشرة</t>
  </si>
  <si>
    <t>الشريك</t>
  </si>
  <si>
    <t>المنظمة غير الحكومية ABC</t>
  </si>
  <si>
    <t>الفترة</t>
  </si>
  <si>
    <t>من</t>
  </si>
  <si>
    <t>إلى</t>
  </si>
  <si>
    <t>بتمويل من برنامج الأغذية  العالمي</t>
  </si>
  <si>
    <t>الشريك المتعاون</t>
  </si>
  <si>
    <t>العملة</t>
  </si>
  <si>
    <t>التكاليف المقررة للقضايا الجنسانية بحسب الأنشطة في الفترة المشمولة بالاتفاق الميداني</t>
  </si>
  <si>
    <t>التكاليف المقررة للقضايا الجنسانية مقابل مجموع تكاليف الشريك المتعاون المباشرة</t>
  </si>
  <si>
    <t>مجموع طريقة التحويلات الغذائية (القسم الأول)</t>
  </si>
  <si>
    <t>مجموع طريقة التحويلات القائمة على النقد (القسم الثاني)</t>
  </si>
  <si>
    <t>مجموع طريقة التحويلات الرامية إلى تعزيز القدرات (القسم الثالث)</t>
  </si>
  <si>
    <t>مجموع الخدمات التقنية/خدمات المختصين (القسم الرابع)</t>
  </si>
  <si>
    <t>مجموع تكاليف دعم الشريك المتعاون المباشرة (القسم الخامس)</t>
  </si>
  <si>
    <t>مجموع تكاليف الشريك المتعاون المباشرة (القسم الأول والثاني والثالث والرابع والخامس)</t>
  </si>
  <si>
    <t>المجموع بالنسبة المئوية</t>
  </si>
  <si>
    <t xml:space="preserve"> توحيد الميزانية ----- للاستخدام داخل برنامج الأغذية العالمي فقط</t>
  </si>
  <si>
    <t>على نحو  ما يرد في القسم الأول</t>
  </si>
  <si>
    <t>المجموع الفرعي للأقسام من الأول إلى الرابع</t>
  </si>
  <si>
    <t>النشاط 5</t>
  </si>
  <si>
    <t>النشاط 6</t>
  </si>
  <si>
    <t>النشاط 7</t>
  </si>
  <si>
    <t>النشاط 8</t>
  </si>
  <si>
    <t>النشاط 9</t>
  </si>
  <si>
    <t>النشاط 10</t>
  </si>
  <si>
    <t>النشاط 11</t>
  </si>
  <si>
    <t>النشاط 12</t>
  </si>
  <si>
    <t>النشاط 13</t>
  </si>
  <si>
    <t>النشاط 14</t>
  </si>
  <si>
    <t>النشاط 15</t>
  </si>
  <si>
    <t>النشاط 16</t>
  </si>
  <si>
    <t>النشاط 17</t>
  </si>
  <si>
    <t>النشاط 18</t>
  </si>
  <si>
    <t>النشاط 19</t>
  </si>
  <si>
    <t>النشاط 20</t>
  </si>
  <si>
    <t>النشاط 21</t>
  </si>
  <si>
    <t>النشاط 22</t>
  </si>
  <si>
    <t>النشاط 23</t>
  </si>
  <si>
    <t>النشاط 24</t>
  </si>
  <si>
    <t>النشاط 25</t>
  </si>
  <si>
    <t>الأغذية-قيمة التحويلات</t>
  </si>
  <si>
    <t>الأغذية-الأطنان المترية</t>
  </si>
  <si>
    <t>النقد-قيمة التحويلات</t>
  </si>
  <si>
    <t>مجموع طريقة التحويلات الغذائية</t>
  </si>
  <si>
    <t xml:space="preserve"> سائر تكاليف التسليم</t>
  </si>
  <si>
    <t>مجموع طريقة التحويلات القائمة على النقد</t>
  </si>
  <si>
    <t>المعدات والإمدادات</t>
  </si>
  <si>
    <t>مجموع طريقة التحويلات الرامية إلى تعزيز القدرات</t>
  </si>
  <si>
    <t>مجموع الخدمات التقنية/خدمات المختصين</t>
  </si>
  <si>
    <t>مجموع تكاليف دعم الشريك المتعاون المباشرة</t>
  </si>
  <si>
    <t>المعدل للطن المتري الواحد</t>
  </si>
  <si>
    <t>الاسم</t>
  </si>
  <si>
    <t>الصفة</t>
  </si>
  <si>
    <t xml:space="preserve">التاريخ </t>
  </si>
  <si>
    <t>عن: برنامج الأغذية العالمي للأمم المتحدة</t>
  </si>
  <si>
    <t>عن: الشريك المتعاون</t>
  </si>
  <si>
    <t>المعلومات المتعلقة بالتكاليف المحددة في بند طريقة التحويلات القائمة على النقد في صحيفة العمل "ملاحظات تقنية"</t>
  </si>
  <si>
    <t>المعلومات المتعلقة بالتكاليف المحددة في بند طريقة التحويلات الغذائية في صحيفة العمل "ملاحظات تقنية"</t>
  </si>
  <si>
    <t>المعلومات المتعلقة بالتكاليف المحددة في بند طريقة التحويلات الرامية إلى تعزيز القدرات في صحيفة العمل "ملاحظات تقنية"</t>
  </si>
  <si>
    <t>المجموع:</t>
  </si>
  <si>
    <t xml:space="preserve">تكاليف التحويلات الغذائية، القسم الأول (غير المسحوبة على أساس الأطنان المترية*) </t>
  </si>
  <si>
    <t>تكاليف التحويلات القائمة على النقد، القسم الثاني</t>
  </si>
  <si>
    <t>تكاليف التحويلات الرامية إلى تعزيز القدرات، القسم الثالث</t>
  </si>
  <si>
    <t xml:space="preserve"> تكاليف دعم الشريك المتعاون المباشرة، القسم الخامس</t>
  </si>
  <si>
    <t>تكاليف التحويلات الغذائية، القسم الأول</t>
  </si>
  <si>
    <t>المكتب القطري</t>
  </si>
  <si>
    <t>المكتب الميداني</t>
  </si>
  <si>
    <r>
      <t>تكاليف مرتبات جميع الموظفين العاملين في مجال التحويلات القائمة على النقد، ومن بينهم الموظفون المشاركون مباشرة في حركة التحويلات القائمة على النقد الموجهة إلى المستفيدين (</t>
    </r>
    <r>
      <rPr>
        <i/>
        <sz val="11"/>
        <rFont val="Times New Roman"/>
        <family val="1"/>
      </rPr>
      <t>ينبغي أن يورد في بند الميزانية هذا جميع الموظفين العاملين في مجال التحويلات القائمة على النقد، بمن فيهم الموظفون المكلفون بالتوزيع</t>
    </r>
    <r>
      <rPr>
        <sz val="11"/>
        <rFont val="Times New Roman"/>
        <family val="1"/>
      </rPr>
      <t>)</t>
    </r>
  </si>
  <si>
    <r>
      <t>المستهلكات المرتبطة مباشرة بآلية التسليم (</t>
    </r>
    <r>
      <rPr>
        <i/>
        <sz val="11"/>
        <rFont val="Times New Roman"/>
        <family val="1"/>
      </rPr>
      <t>مثل طباعة القسائم، والمستهلكات من قبيل دفاتر التسجيل والبطاقات الائتمانية وغيرها</t>
    </r>
    <r>
      <rPr>
        <sz val="11"/>
        <rFont val="Times New Roman"/>
        <family val="1"/>
      </rPr>
      <t>)**</t>
    </r>
  </si>
  <si>
    <r>
      <t>رسوم الخدمات التجارية (</t>
    </r>
    <r>
      <rPr>
        <i/>
        <sz val="11"/>
        <rFont val="Times New Roman"/>
        <family val="1"/>
      </rPr>
      <t>وتشمل موفري الخدمات التجارية مثل مقدمي تكنولوجيا المعلومات/الاتصالات، والمصارف، والوكلاء المكلفين بالنقود، وتجار التجزئة، وشركات الأمن؛ والمعدات</t>
    </r>
    <r>
      <rPr>
        <sz val="11"/>
        <rFont val="Times New Roman"/>
        <family val="1"/>
      </rPr>
      <t>)</t>
    </r>
  </si>
  <si>
    <t>أولا - طريقة التحويلات الغذائية</t>
  </si>
  <si>
    <t>ثالثا- طريقة التحويلات الرامية إلى تعزيز القدرات</t>
  </si>
  <si>
    <t xml:space="preserve">القسم ثالثا مقابل المجموع الفرعي للأقسام من أولا إلى رابعا (%) </t>
  </si>
  <si>
    <t>رابعا – الخدمات التقنية/خدمات المختصين</t>
  </si>
  <si>
    <t>المعلومات المتعلقة بالتكاليف المحددة في القسم رابعا في صحيفة العمل "ملاحظات تقنية"</t>
  </si>
  <si>
    <t xml:space="preserve">القسم رابعا مقابل المجموع الفرعي للأقسام من أولا إلى رابعا (%) </t>
  </si>
  <si>
    <t>المجموع الفرعي للأقسام من أولا إلى رابعا</t>
  </si>
  <si>
    <t xml:space="preserve">خامسا – تكاليف دعم الشريك المتعاون المباشرة </t>
  </si>
  <si>
    <t>المعلومات المتعلقة بالتكاليف المحددة في القسم خامسا في صحيفة العمل "ملاحظات تقنية"</t>
  </si>
  <si>
    <t>مجموع تكاليف الشريك المتعاون المباشرة (أولا+ثانيا+ثالثا+رابعا+خامسا)</t>
  </si>
  <si>
    <t>مجموع تكاليف الشريك المتعاون (من أولا إلى سادسا)</t>
  </si>
  <si>
    <t>ثانيا - طريقة التحويلات القائمة على النقد</t>
  </si>
  <si>
    <t>ثالثا - طريقة التحويلات الرامية إلى تعزيز القدرات</t>
  </si>
  <si>
    <t>أولا- التحويلات الغذائية</t>
  </si>
  <si>
    <t>ثانيا –التحويلات القائمة على النقد</t>
  </si>
  <si>
    <t>ثالثا- التحويلات الرامية إلى تعزيز القدرات</t>
  </si>
  <si>
    <t>رابعا- الخدمات التقنية/خدمات المختصين</t>
  </si>
  <si>
    <t>سادسا – الرسوم الإدارية</t>
  </si>
  <si>
    <t>مجموع التكاليف المالية للاتفاق الميداني وفقا لما ورد في صحيفة العمل "ميزانية الاتفاقات الميدانية"</t>
  </si>
  <si>
    <t>Staff_Alloc</t>
  </si>
  <si>
    <t>Location</t>
  </si>
  <si>
    <t>$</t>
  </si>
  <si>
    <t>* التكاليف الفعلية للخدمات بحسب الفواتير أو الكشوف المالية المقدمة (تكاليف الموظفين وما يتصل بهم التي لا تتضمن فئة الدفع القائم على المعدل المحسوب) للطن المتري الواحد)</t>
  </si>
  <si>
    <t>المعدل للطن المتري الواحد: الأطنان المترية الموزعة x المعدل للطن المتري الواحد *</t>
  </si>
  <si>
    <t>Mid-Term Evaluation</t>
  </si>
  <si>
    <t>Activity Management Costs-Operational Expenses</t>
  </si>
  <si>
    <t>IA</t>
  </si>
  <si>
    <t>P001006</t>
  </si>
  <si>
    <t>Cont. Services: Assessments/Pre-Appraisal</t>
  </si>
  <si>
    <t>P001007</t>
  </si>
  <si>
    <t>Cont. Serv. Monitoring</t>
  </si>
  <si>
    <t>P001004</t>
  </si>
  <si>
    <t>P001003</t>
  </si>
  <si>
    <t>Cont. Serv. Evaluation</t>
  </si>
  <si>
    <t>P001005</t>
  </si>
  <si>
    <t>Other FLA (NGO) Expenses</t>
  </si>
  <si>
    <t>SB</t>
  </si>
  <si>
    <t>P002001</t>
  </si>
  <si>
    <t>Operational Expenses</t>
  </si>
  <si>
    <t>D001002</t>
  </si>
  <si>
    <t>CD</t>
  </si>
  <si>
    <t>Delivery and Distribution costs: FLA (NGO) Expenses</t>
  </si>
  <si>
    <t>FL</t>
  </si>
  <si>
    <t xml:space="preserve"> GL description </t>
  </si>
  <si>
    <t xml:space="preserve"> GL account </t>
  </si>
  <si>
    <t xml:space="preserve"> Cost Category </t>
  </si>
  <si>
    <t xml:space="preserve">Material Group </t>
  </si>
  <si>
    <t>التقييم</t>
  </si>
  <si>
    <t>التقييم في منتصف المدة</t>
  </si>
  <si>
    <t>الرصد</t>
  </si>
  <si>
    <t>التقدير</t>
  </si>
  <si>
    <t>الخدمات الأخرى المتعاقد عليها</t>
  </si>
  <si>
    <t>الأنشطة التي يمولها البرنامج</t>
  </si>
  <si>
    <t>مركز العمل</t>
  </si>
  <si>
    <t>الموقع</t>
  </si>
  <si>
    <t>الحافظة القطرية</t>
  </si>
  <si>
    <t>يغطي ذلك التكاليف الناشئة عن الاجتماعات أو حلقات العمل عندما ترتبط هذه التكاليف بتعزيز القدرات المحلية/الوطنية</t>
  </si>
  <si>
    <t>تكاليف النقل الناشئة عن تسليم المعدات الأساسية</t>
  </si>
  <si>
    <t xml:space="preserve">معدات الاتصالات/تكنولوجيا المعلومات </t>
  </si>
  <si>
    <t>تكاليف المركبات</t>
  </si>
  <si>
    <t xml:space="preserve">تكاليف الرصد الأخرى </t>
  </si>
  <si>
    <t xml:space="preserve"> التقييم في منتصف المدة</t>
  </si>
  <si>
    <t>تكاليف التقييم الأخرى</t>
  </si>
  <si>
    <t>ينبغي أن تدرج هنا المرتبات والتكاليف الأخرى المرتبطة بالموظفين المشاركين في أنشطة التقييم في منتصف المدة (وليس في صحيفة "توزيع تكاليف الموظفين") فضلا عن التكاليف الأخرى الناشئة عن الأنشطة.</t>
  </si>
  <si>
    <t xml:space="preserve">ينبغي أن تدرج هنا المرتبات والتكاليف الأخرى المرتبطة بالموظفين المشاركين في أنشطة التقييم (وليس في صحيفة "توزيع تكاليف الموظفين") فضلا عن تكاليف التقييم الأخرى بما فيها أسفار الموظفين.  </t>
  </si>
  <si>
    <t>ينبغي أن تدرج هنا المرتبات والتكاليف الأخرى المرتبطة بالموظفين المشاركين في أنشطة الرصد (وليس في صحيفة "توزيع تكاليف الموظفين") فضلا عن تكاليف الرصد الأخرى بما فيها أسفار الموظفين.</t>
  </si>
  <si>
    <t>التكاليف الأخرى الناشئة عن التقييم في منتصف المدة والمرتبطة بالخدمات الموفرة (أي معدات الاتصالات/تكنولوجيا المعلومات، وتكاليف المركبات، والتكاليف الأخرى)</t>
  </si>
  <si>
    <t>تكاليف أي خدمات أخرى مسندة إلى جهة خارجية بما يشمل الأنشطة المتعلقة بمجموعة اللوجستيات</t>
  </si>
  <si>
    <t>التكاليف الأخرى، مثل التكاليف الناشئة عن عمليات الاستهداف والتوعية والتسجيل والصيانة وعن قواعد البيانات المرتبطة بإدارة آراء المستفيدين</t>
  </si>
  <si>
    <t>ينبغي أن تدرج هنا المرتبات والتكاليف الأخرى المرتبطة بالموظفين المشاركين في أنشطة التقدير (وليس في صحيفة "توزيع تكاليف الموظفين") فضلا عن التكاليف الأخرى المرتبطة بهذه الأنشطة.</t>
  </si>
  <si>
    <t xml:space="preserve"> الخدمات المتعاقد عليها - التقييم</t>
  </si>
  <si>
    <t>الخدمات المتعاقد عليها - الرصد</t>
  </si>
  <si>
    <t xml:space="preserve"> على نحو ما يرد في القسم الرابع (بند "التقييم") وتوزيع اعتمادات الميزانية في القسمين الخامس والسادس* </t>
  </si>
  <si>
    <t>*على نحو ما يرد في القسم الرابع (بند "التقييم في منتصف المدة" و"الرصد") وتوزيع اعتمادات الميزانية في القسمين الخامس والسادس</t>
  </si>
  <si>
    <t>*على نحو ما يرد في القسم الرابع (بند "التقدير" و"الخدمات الأخرى المتعاقد عليها") وتوزيع اعتمادات الميزانية في القسمين الخامس والسادس</t>
  </si>
  <si>
    <t xml:space="preserve"> بنود الالتزامات والنفقات المرتبطة بالاتفاقات الميدانية المسجلة في اتفاق الخدمة المبدئي </t>
  </si>
  <si>
    <t>بنود ميزانية الاتفاقات الميدانية</t>
  </si>
  <si>
    <t xml:space="preserve"> القسم </t>
  </si>
  <si>
    <t>أولا</t>
  </si>
  <si>
    <t>ثانيا</t>
  </si>
  <si>
    <t>ثالثا</t>
  </si>
  <si>
    <t>رابعا</t>
  </si>
  <si>
    <t>خامسا</t>
  </si>
  <si>
    <t>رابعا+خامسا</t>
  </si>
  <si>
    <t>الوصف</t>
  </si>
  <si>
    <t>طريقة التحويلات الغذائية</t>
  </si>
  <si>
    <t>الأغذية</t>
  </si>
  <si>
    <t>تعزيز القدرات</t>
  </si>
  <si>
    <t>مجموع التحويلات الرامية إلى تعزيز القدرات</t>
  </si>
  <si>
    <t>مجموع التحويلات القائمة على النقد</t>
  </si>
  <si>
    <t>مجموع التحويلات الغذائية</t>
  </si>
  <si>
    <t>مجموع التنفيذ</t>
  </si>
  <si>
    <t xml:space="preserve"> تكاليف دعم الشريك المتعاون المباشرة</t>
  </si>
  <si>
    <t>الخدمات التقنية/خدمات المختصين + تكاليف دعم الشريك المتعاون المباشرة</t>
  </si>
  <si>
    <t>وصف بنود الالتزامات</t>
  </si>
  <si>
    <t>تكاليف الشريك المتعاون - التكاليف الثابتة: النفقات الناجمة عن الاتفاقات الميدانية (مع منظمات غير حكومية)</t>
  </si>
  <si>
    <t>تكاليف التحويلات القائمة على النقد - التكاليف الثابتة: النفقات الناجمة عن الاتفاقات الميدانية (مع منظمات غير حكومية)</t>
  </si>
  <si>
    <t>تكاليف تعزيز القدرات - التكاليف الثابتة: النفقات الناجمة عن الاتفاقات الميدانية (مع منظمات غير حكومية)</t>
  </si>
  <si>
    <t xml:space="preserve"> ميزانية الشريك المتعاون - فئة التكاليف العالية المستوى</t>
  </si>
  <si>
    <t xml:space="preserve">التحويلات القائمة على النقد والقسائم المجتمعية </t>
  </si>
  <si>
    <t>القيمة بالدولارات الأمريكية</t>
  </si>
  <si>
    <t xml:space="preserve"> تحديد الالتزامات المسجلة في نظام "وينجز"---- للاستخدام داخل برنامج الأغذية العالمي فقط</t>
  </si>
  <si>
    <t>تكاليف الشريك المتعاون - التسليم والتوزيع: النفقات الناجمة عن الاتفاقات الميدانية (مع منظمات غير حكومية)</t>
  </si>
  <si>
    <t>تكاليف التحويلات القائمة على النقد - التسليم والتوزيع: النفقات الناجمة عن الاتفاقات الميدانية (مع منظمات غير حكومية)</t>
  </si>
  <si>
    <t>تكاليف تعزيز القدرات - التسليم والتوزيع: النفقات الناجمة عن الاتفاقات الميدانية (مع منظمات غير حكومية)</t>
  </si>
  <si>
    <t>تورد هذه الصحيفة التكاليف المدرجة في صحيفتي "ميزانية الاتفاقات الميدانية" و"توزيع تكاليف الموظفين" بحسب الفئات "Cost Categories" و"Material Group" و"GL code" وبناء على هيكل التكاليف الجديد</t>
  </si>
  <si>
    <t xml:space="preserve">القسم أولا-  مقابل المجموع الفرعي للأقسام من أولا إلى رابعا (%) </t>
  </si>
  <si>
    <t>ثانيا- طريقة التحويلات القائمة على النقد</t>
  </si>
  <si>
    <t xml:space="preserve">القسم ثانيا - مقابل المجموع الفرعي للأقسام من أولا إلى رابعا (%) </t>
  </si>
  <si>
    <t>رابعا-  الخدمات التقنية/خدمات المختصين</t>
  </si>
  <si>
    <t xml:space="preserve">خامسا -  تكاليف دعم الشريك المتعاون المباشرة </t>
  </si>
  <si>
    <t>ملحق - التكاليف المقررة للقضايا الجنسانية بحسب الأنشطة</t>
  </si>
  <si>
    <r>
      <t>معدات وبرامج تكنولوجيا المعلومات المرتبطة مباشرة بآلية التسليم (</t>
    </r>
    <r>
      <rPr>
        <i/>
        <sz val="11"/>
        <rFont val="Times New Roman"/>
        <family val="1"/>
      </rPr>
      <t>مما يشمل إنشاء وتشغيل آليات لتسليم التحويلات القائمة على النقد</t>
    </r>
    <r>
      <rPr>
        <sz val="11"/>
        <rFont val="Times New Roman"/>
        <family val="1"/>
      </rPr>
      <t>)**</t>
    </r>
  </si>
  <si>
    <t>** ينبغي أن تشمل التكاليف المرتبطة مباشرة بآلية التسليم. وينبغي أن تسجَّل في القسم الخامس تكاليف "معدات وبرامج تكنولوجيا المعلومات" و"المستهلكات" المرتبطة بتكاليف دعم الشريك المتعاون المباشرة.</t>
  </si>
  <si>
    <t xml:space="preserve">ملاحظة: من المهم الإشارة إلى أن الرصد المنتظم لتوزيع السلع و/أو للتحويلات القائمة على النقد يجب أن يدوَّن في القسمين  أولا وثانيا من صحيفة الميزانية. وعلى نحو مماثل، عندما يوفر أحد الشركاء خدمات إلى الحكومة في ظل انعدام القدرات الوطنية (بحيث تكون الحكومة هي المستفيد الأول)، ينبغي تسجيل التكاليف في خانة تعزيز القدرات (القسم ثالثا). </t>
  </si>
  <si>
    <t>التكاليف الأخرى الناشئة عن أنشطة التقدير والمرتبطة بالخدمات المقدمة (أي معدات الاتصالات/تكنولوجيا المعلومات، وتكاليف المركبات، والتكاليف الأخرى)</t>
  </si>
  <si>
    <t>تكاليف التسليم والتوزيع - النسبة من قيمة التحويلات القائمة على النقد</t>
  </si>
  <si>
    <t xml:space="preserve"> *توزيع اعتمادات الميزانية في القسمين الخامس والسادس</t>
  </si>
  <si>
    <r>
      <t xml:space="preserve">مجموع التكاليف التي يتحملها </t>
    </r>
    <r>
      <rPr>
        <b/>
        <sz val="9"/>
        <rFont val="Times New Roman"/>
        <family val="1"/>
      </rPr>
      <t>البرنامج</t>
    </r>
  </si>
  <si>
    <r>
      <t>تكاليف مرتبات الموظفين الذين يعملون في توزيع الأغذية (</t>
    </r>
    <r>
      <rPr>
        <i/>
        <sz val="11"/>
        <rFont val="Times New Roman"/>
        <family val="1"/>
      </rPr>
      <t xml:space="preserve">باستثناء العمل المؤقت الذي ينبغي تسجيله في بند الميزانية "التخزين". وينبغي أن تدوَّن هنا تكاليف مرتبات سائر الموظفين العاملين في مجال الأغذية.) </t>
    </r>
  </si>
  <si>
    <r>
      <t>التقييم</t>
    </r>
    <r>
      <rPr>
        <sz val="11"/>
        <rFont val="Times New Roman"/>
        <family val="1"/>
      </rPr>
      <t xml:space="preserve">
التكاليف الناشئة عن إدارة التقييمات اللامركزية وعن إجرائها بما فيها التكاليف الناتجة عن حلقات العمل وعن طباعة وترجمة تقرير التقييم </t>
    </r>
  </si>
  <si>
    <r>
      <t xml:space="preserve">تكاليف الرصد
</t>
    </r>
    <r>
      <rPr>
        <sz val="11"/>
        <rFont val="Times New Roman"/>
        <family val="1"/>
      </rPr>
      <t>تكاليف رصد توزيع السلع و/أو التحويلات القائمة على النقد وما بعد توزيعها وتكاليف الاستعراضات التي تجريها جهات خارجية شريكة بسبب محدودية القدرات أو معوقات الوصول</t>
    </r>
  </si>
  <si>
    <r>
      <rPr>
        <b/>
        <sz val="11"/>
        <rFont val="Times New Roman"/>
        <family val="1"/>
      </rPr>
      <t>الخدمات الأخرى المتعاقد عليها</t>
    </r>
    <r>
      <rPr>
        <sz val="11"/>
        <rFont val="Times New Roman"/>
        <family val="1"/>
      </rPr>
      <t xml:space="preserve">
</t>
    </r>
  </si>
  <si>
    <r>
      <t xml:space="preserve">التقدير
</t>
    </r>
    <r>
      <rPr>
        <sz val="11"/>
        <rFont val="Times New Roman"/>
        <family val="1"/>
      </rPr>
      <t xml:space="preserve">   التكاليف الأخرى المرتبطة بالمنظمات غير الحكومية، من قبيل تكاليف التقديرات غير الدورية لأنشطة معينة (مثل تقدير استحداث مواقع توزيع، والدراسات الاستقصائية للسوق المرتبطة بنشاط)</t>
    </r>
  </si>
  <si>
    <t>تكاليف التسليم والتوزيع - المعدل/الطن المتري</t>
  </si>
  <si>
    <r>
      <t>*</t>
    </r>
    <r>
      <rPr>
        <b/>
        <sz val="11"/>
        <rFont val="Times New Roman"/>
        <family val="1"/>
      </rPr>
      <t>ملاحظة</t>
    </r>
    <r>
      <rPr>
        <sz val="11"/>
        <rFont val="Times New Roman"/>
        <family val="1"/>
      </rPr>
      <t xml:space="preserve"> بشأن</t>
    </r>
    <r>
      <rPr>
        <b/>
        <sz val="11"/>
        <rFont val="Times New Roman"/>
        <family val="1"/>
      </rPr>
      <t xml:space="preserve"> "تكاليف التحويلات الغذائية، القسم الأول (غير المحسوبة على أساس الأطنان المترية)"</t>
    </r>
    <r>
      <rPr>
        <sz val="11"/>
        <rFont val="Times New Roman"/>
        <family val="1"/>
      </rPr>
      <t>. ينبغي أن تشمل المبالغ المخصصة لفئة تكاليف الموظفين تكاليف من قبيل تكاليف الموظفين وما يتصل بهم المحددة في إطار طريقة التحويلات الغذائية التي لا تتضمن فئة الدفع القائم على المعدل المحسوب للطن المتري الواحد. وعند ملء خانة "تكاليف التحويلات الغذائية، القسم الأول (غير المحسوبة على أساس الأطنان المترية)"، ينبغي أن يشمل المبلغ الوارد في عمود</t>
    </r>
    <r>
      <rPr>
        <b/>
        <sz val="11"/>
        <rFont val="Times New Roman"/>
        <family val="1"/>
      </rPr>
      <t xml:space="preserve"> "التكلفة/الشهر"</t>
    </r>
    <r>
      <rPr>
        <sz val="11"/>
        <rFont val="Times New Roman"/>
        <family val="1"/>
      </rPr>
      <t xml:space="preserve"> </t>
    </r>
    <r>
      <rPr>
        <u/>
        <sz val="11"/>
        <rFont val="Times New Roman"/>
        <family val="1"/>
      </rPr>
      <t xml:space="preserve">كلا مرتبات الموظفين وتكاليف الموظفين ذات الصلة </t>
    </r>
    <r>
      <rPr>
        <sz val="11"/>
        <rFont val="Times New Roman"/>
        <family val="1"/>
      </rPr>
      <t xml:space="preserve">(مثل السفر والدورات التدريبية وأمن الموظفين وسائر تكاليف الموظفين).  </t>
    </r>
  </si>
  <si>
    <t xml:space="preserve"> * وُزعت التكاليف المحددة في القسمين الخامس والسادس على الأغذية والتحويلات القائمة  على النقد وتعزيز القدرات و"التنفيذ" بناء على القيمة المسجلة لفئات التكاليف الأربع المذكورة في الأقسام من الأول إلى الرابع. </t>
  </si>
  <si>
    <t>ـ ـ ـ ـ تكاليف الشريك المتعاون</t>
  </si>
  <si>
    <t>سادسا - الرسوم الإدارية</t>
  </si>
  <si>
    <t xml:space="preserve">مرتبات الموظفين                         ("القيمة واردة في صحيفة "توزيع تكاليف الموظفين")			</t>
  </si>
  <si>
    <t>%</t>
  </si>
  <si>
    <t>المجموع الفرعي للخدمات المتعاقد عليها، القسم أولا مقابل القسم رابعا (%)</t>
  </si>
  <si>
    <t>المجموع الفرعي للتقدير، القسم أولا مقابل القسم رابعا (%)</t>
  </si>
  <si>
    <t>المجموع الفرعي للرصد، القسم أولا مقابل القسم رابعا (%)</t>
  </si>
  <si>
    <t xml:space="preserve">المجموع الفرعي لتقييم منتصف المدة، القسم أولا مقابل القسم رابعا (%) </t>
  </si>
  <si>
    <t xml:space="preserve">المجموع الفرعي للتقييم، القسم أولا مقابل القسم رابعا  (%) </t>
  </si>
  <si>
    <t>ميزانية الاتفاقات الميدانية-نسخة 26 نوفمبر/تشرين الثاني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</si>
</sst>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0_ &quot;MT&quot;"/>
    <numFmt numFmtId="167" formatCode="_-[$$-409]* #,##0_ ;_-[$$-409]* \-#,##0\ ;_-[$$-409]* &quot;-&quot;??_ ;_-@_ "/>
    <numFmt numFmtId="168" formatCode="[$₹-445]\ #,##0;[$₹-445]\ \-#,##0"/>
    <numFmt numFmtId="169" formatCode="[$-C09]dd\-mmm\-yy;@"/>
    <numFmt numFmtId="170" formatCode="_-* #,##0.0_-;\-* #,##0.0_-;_-* &quot;-&quot;??_-;_-@_-"/>
  </numFmts>
  <fonts count="46" x14ac:knownFonts="1">
    <font>
      <sz val="10"/>
      <name val="Arial"/>
    </font>
    <font>
      <sz val="11"/>
      <color theme="1"/>
      <name val="Calibri"/>
      <family val="2"/>
      <scheme val="minor"/>
    </font>
    <font>
      <sz val="10"/>
      <name val="Arial"/>
      <family val="2"/>
    </font>
    <font>
      <sz val="8"/>
      <name val="Arial"/>
      <family val="2"/>
    </font>
    <font>
      <sz val="10"/>
      <name val="Arial"/>
      <family val="2"/>
    </font>
    <font>
      <sz val="9"/>
      <color indexed="81"/>
      <name val="Tahoma"/>
      <family val="2"/>
    </font>
    <font>
      <b/>
      <sz val="9"/>
      <color indexed="81"/>
      <name val="Tahoma"/>
      <family val="2"/>
    </font>
    <font>
      <sz val="11"/>
      <name val="Times New Roman"/>
      <family val="1"/>
    </font>
    <font>
      <b/>
      <sz val="11"/>
      <name val="Times New Roman"/>
      <family val="1"/>
    </font>
    <font>
      <sz val="10"/>
      <name val="Times New Roman"/>
      <family val="1"/>
    </font>
    <font>
      <i/>
      <sz val="11"/>
      <name val="Times New Roman"/>
      <family val="1"/>
    </font>
    <font>
      <b/>
      <sz val="9"/>
      <name val="Times New Roman"/>
      <family val="1"/>
    </font>
    <font>
      <sz val="9"/>
      <name val="Times New Roman"/>
      <family val="1"/>
    </font>
    <font>
      <b/>
      <sz val="9"/>
      <color rgb="FFFF0000"/>
      <name val="Times New Roman"/>
      <family val="1"/>
    </font>
    <font>
      <sz val="9"/>
      <color rgb="FFFF0000"/>
      <name val="Times New Roman"/>
      <family val="1"/>
    </font>
    <font>
      <i/>
      <sz val="9"/>
      <name val="Times New Roman"/>
      <family val="1"/>
    </font>
    <font>
      <sz val="9"/>
      <color theme="0"/>
      <name val="Times New Roman"/>
      <family val="1"/>
    </font>
    <font>
      <b/>
      <sz val="9"/>
      <color theme="0"/>
      <name val="Times New Roman"/>
      <family val="1"/>
    </font>
    <font>
      <b/>
      <sz val="10"/>
      <name val="Times New Roman"/>
      <family val="1"/>
    </font>
    <font>
      <i/>
      <sz val="11"/>
      <color rgb="FFFF0000"/>
      <name val="Times New Roman"/>
      <family val="1"/>
    </font>
    <font>
      <sz val="9"/>
      <color theme="0" tint="-4.9989318521683403E-2"/>
      <name val="Times New Roman"/>
      <family val="1"/>
    </font>
    <font>
      <b/>
      <sz val="9"/>
      <color theme="3"/>
      <name val="Times New Roman"/>
      <family val="1"/>
    </font>
    <font>
      <sz val="14"/>
      <name val="Times New Roman"/>
      <family val="1"/>
    </font>
    <font>
      <i/>
      <sz val="10"/>
      <name val="Times New Roman"/>
      <family val="1"/>
    </font>
    <font>
      <i/>
      <sz val="10"/>
      <color theme="1"/>
      <name val="Times New Roman"/>
      <family val="1"/>
    </font>
    <font>
      <sz val="8"/>
      <name val="Times New Roman"/>
      <family val="1"/>
    </font>
    <font>
      <b/>
      <sz val="8"/>
      <name val="Times New Roman"/>
      <family val="1"/>
    </font>
    <font>
      <b/>
      <i/>
      <sz val="8"/>
      <name val="Times New Roman"/>
      <family val="1"/>
    </font>
    <font>
      <b/>
      <sz val="14"/>
      <color theme="3"/>
      <name val="Times New Roman"/>
      <family val="1"/>
    </font>
    <font>
      <i/>
      <sz val="8"/>
      <name val="Times New Roman"/>
      <family val="1"/>
    </font>
    <font>
      <b/>
      <i/>
      <sz val="10"/>
      <color theme="3"/>
      <name val="Times New Roman"/>
      <family val="1"/>
    </font>
    <font>
      <sz val="10"/>
      <color rgb="FFC00000"/>
      <name val="Times New Roman"/>
      <family val="1"/>
    </font>
    <font>
      <sz val="9"/>
      <color rgb="FFC00000"/>
      <name val="Times New Roman"/>
      <family val="1"/>
    </font>
    <font>
      <sz val="8"/>
      <color rgb="FFC00000"/>
      <name val="Times New Roman"/>
      <family val="1"/>
    </font>
    <font>
      <b/>
      <sz val="9"/>
      <color rgb="FFC00000"/>
      <name val="Times New Roman"/>
      <family val="1"/>
    </font>
    <font>
      <sz val="9"/>
      <color theme="1"/>
      <name val="Times New Roman"/>
      <family val="1"/>
    </font>
    <font>
      <sz val="9"/>
      <color rgb="FF000000"/>
      <name val="Times New Roman"/>
      <family val="1"/>
    </font>
    <font>
      <b/>
      <sz val="9"/>
      <color rgb="FF000000"/>
      <name val="Times New Roman"/>
      <family val="1"/>
    </font>
    <font>
      <b/>
      <sz val="9"/>
      <color theme="1"/>
      <name val="Times New Roman"/>
      <family val="1"/>
    </font>
    <font>
      <u/>
      <sz val="11"/>
      <name val="Times New Roman"/>
      <family val="1"/>
    </font>
    <font>
      <b/>
      <sz val="14"/>
      <color theme="3" tint="0.39997558519241921"/>
      <name val="Times New Roman"/>
      <family val="1"/>
    </font>
    <font>
      <b/>
      <sz val="9"/>
      <color theme="3" tint="0.39997558519241921"/>
      <name val="Times New Roman"/>
      <family val="1"/>
    </font>
    <font>
      <sz val="9"/>
      <color theme="3" tint="0.39997558519241921"/>
      <name val="Times New Roman"/>
      <family val="1"/>
    </font>
    <font>
      <i/>
      <sz val="9"/>
      <color theme="0"/>
      <name val="Times New Roman"/>
      <family val="1"/>
    </font>
    <font>
      <b/>
      <sz val="9"/>
      <color rgb="FFFFFFFF"/>
      <name val="Arial"/>
      <family val="2"/>
    </font>
    <font>
      <sz val="9"/>
      <color rgb="FF000000"/>
      <name val="Arial"/>
      <family val="2"/>
    </font>
  </fonts>
  <fills count="20">
    <fill>
      <patternFill patternType="none"/>
    </fill>
    <fill>
      <patternFill patternType="gray125"/>
    </fill>
    <fill>
      <patternFill patternType="solid">
        <fgColor indexed="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CCFFCC"/>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FFFF"/>
        <bgColor indexed="64"/>
      </patternFill>
    </fill>
    <fill>
      <patternFill patternType="solid">
        <fgColor rgb="FFFFFFCC"/>
        <bgColor rgb="FF000000"/>
      </patternFill>
    </fill>
    <fill>
      <patternFill patternType="solid">
        <fgColor rgb="FF9CC2E5"/>
        <bgColor indexed="64"/>
      </patternFill>
    </fill>
    <fill>
      <patternFill patternType="solid">
        <fgColor rgb="FFDDEBF7"/>
        <bgColor indexed="64"/>
      </patternFill>
    </fill>
    <fill>
      <patternFill patternType="solid">
        <fgColor theme="3" tint="0.39997558519241921"/>
        <bgColor indexed="64"/>
      </patternFill>
    </fill>
    <fill>
      <patternFill patternType="solid">
        <fgColor rgb="FF2F75B5"/>
        <bgColor indexed="64"/>
      </patternFill>
    </fill>
  </fills>
  <borders count="118">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auto="1"/>
      </left>
      <right style="thin">
        <color indexed="64"/>
      </right>
      <top style="medium">
        <color auto="1"/>
      </top>
      <bottom style="medium">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medium">
        <color auto="1"/>
      </right>
      <top style="medium">
        <color auto="1"/>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hair">
        <color theme="0" tint="-0.34998626667073579"/>
      </bottom>
      <diagonal/>
    </border>
    <border>
      <left style="thin">
        <color auto="1"/>
      </left>
      <right style="thin">
        <color auto="1"/>
      </right>
      <top style="hair">
        <color theme="0" tint="-0.34998626667073579"/>
      </top>
      <bottom style="hair">
        <color theme="0" tint="-0.34998626667073579"/>
      </bottom>
      <diagonal/>
    </border>
    <border>
      <left style="thin">
        <color indexed="64"/>
      </left>
      <right/>
      <top style="medium">
        <color auto="1"/>
      </top>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top style="thin">
        <color auto="1"/>
      </top>
      <bottom style="thin">
        <color theme="0" tint="-0.24994659260841701"/>
      </bottom>
      <diagonal/>
    </border>
    <border>
      <left style="thin">
        <color indexed="64"/>
      </left>
      <right style="thin">
        <color indexed="64"/>
      </right>
      <top style="thin">
        <color auto="1"/>
      </top>
      <bottom style="thin">
        <color theme="0" tint="-0.24994659260841701"/>
      </bottom>
      <diagonal/>
    </border>
    <border>
      <left style="thin">
        <color indexed="64"/>
      </left>
      <right/>
      <top style="thin">
        <color indexed="64"/>
      </top>
      <bottom style="hair">
        <color indexed="62"/>
      </bottom>
      <diagonal/>
    </border>
    <border>
      <left style="thin">
        <color indexed="64"/>
      </left>
      <right/>
      <top style="hair">
        <color auto="1"/>
      </top>
      <bottom style="hair">
        <color indexed="62"/>
      </bottom>
      <diagonal/>
    </border>
    <border>
      <left style="thin">
        <color indexed="64"/>
      </left>
      <right/>
      <top style="hair">
        <color auto="1"/>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auto="1"/>
      </left>
      <right style="thin">
        <color auto="1"/>
      </right>
      <top style="medium">
        <color indexed="64"/>
      </top>
      <bottom style="medium">
        <color indexed="64"/>
      </bottom>
      <diagonal/>
    </border>
    <border>
      <left style="medium">
        <color theme="0"/>
      </left>
      <right style="medium">
        <color auto="1"/>
      </right>
      <top style="medium">
        <color indexed="64"/>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style="thin">
        <color auto="1"/>
      </top>
      <bottom style="thin">
        <color theme="0" tint="-0.24994659260841701"/>
      </bottom>
      <diagonal/>
    </border>
    <border>
      <left style="thin">
        <color theme="0"/>
      </left>
      <right style="thin">
        <color auto="1"/>
      </right>
      <top style="thin">
        <color auto="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indexed="64"/>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thin">
        <color theme="0"/>
      </left>
      <right/>
      <top/>
      <bottom style="thin">
        <color theme="0"/>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medium">
        <color auto="1"/>
      </bottom>
      <diagonal/>
    </border>
    <border>
      <left style="thin">
        <color indexed="64"/>
      </left>
      <right style="medium">
        <color auto="1"/>
      </right>
      <top style="medium">
        <color auto="1"/>
      </top>
      <bottom style="thin">
        <color theme="0" tint="-0.34998626667073579"/>
      </bottom>
      <diagonal/>
    </border>
    <border>
      <left style="thin">
        <color indexed="64"/>
      </left>
      <right style="medium">
        <color auto="1"/>
      </right>
      <top style="thin">
        <color theme="0" tint="-0.34998626667073579"/>
      </top>
      <bottom style="medium">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thin">
        <color rgb="FFBFBFBF"/>
      </left>
      <right style="thin">
        <color rgb="FFBFBFBF"/>
      </right>
      <top style="thin">
        <color rgb="FFBFBFBF"/>
      </top>
      <bottom style="thin">
        <color rgb="FFBFBFBF"/>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auto="1"/>
      </left>
      <right style="thin">
        <color auto="1"/>
      </right>
      <top/>
      <bottom style="thin">
        <color theme="0" tint="-0.24994659260841701"/>
      </bottom>
      <diagonal/>
    </border>
    <border>
      <left/>
      <right/>
      <top style="thin">
        <color theme="0" tint="-0.24994659260841701"/>
      </top>
      <bottom style="thin">
        <color auto="1"/>
      </bottom>
      <diagonal/>
    </border>
    <border>
      <left style="thin">
        <color theme="0" tint="-0.24994659260841701"/>
      </left>
      <right/>
      <top/>
      <bottom style="thin">
        <color theme="0" tint="-0.24994659260841701"/>
      </bottom>
      <diagonal/>
    </border>
    <border>
      <left style="thin">
        <color indexed="64"/>
      </left>
      <right style="thin">
        <color theme="0"/>
      </right>
      <top style="thin">
        <color theme="0" tint="-0.24994659260841701"/>
      </top>
      <bottom style="thin">
        <color auto="1"/>
      </bottom>
      <diagonal/>
    </border>
    <border>
      <left style="thin">
        <color theme="0"/>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diagonal/>
    </border>
    <border>
      <left style="thin">
        <color indexed="64"/>
      </left>
      <right style="thin">
        <color auto="1"/>
      </right>
      <top/>
      <bottom style="medium">
        <color auto="1"/>
      </bottom>
      <diagonal/>
    </border>
    <border>
      <left/>
      <right/>
      <top style="medium">
        <color auto="1"/>
      </top>
      <bottom/>
      <diagonal/>
    </border>
  </borders>
  <cellStyleXfs count="7">
    <xf numFmtId="0" fontId="0" fillId="0" borderId="0"/>
    <xf numFmtId="43" fontId="2"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0" fontId="2" fillId="0" borderId="0"/>
    <xf numFmtId="0" fontId="1" fillId="0" borderId="0"/>
  </cellStyleXfs>
  <cellXfs count="534">
    <xf numFmtId="0" fontId="0" fillId="0" borderId="0" xfId="0"/>
    <xf numFmtId="0" fontId="2" fillId="0" borderId="0" xfId="0" applyFont="1"/>
    <xf numFmtId="0" fontId="7" fillId="4" borderId="17" xfId="0" applyFont="1" applyFill="1" applyBorder="1" applyAlignment="1">
      <alignment horizontal="right" vertical="center" wrapText="1" readingOrder="2"/>
    </xf>
    <xf numFmtId="0" fontId="7" fillId="0" borderId="17" xfId="0" applyFont="1" applyBorder="1" applyAlignment="1">
      <alignment horizontal="right" vertical="center" wrapText="1" readingOrder="2"/>
    </xf>
    <xf numFmtId="0" fontId="9" fillId="0" borderId="17" xfId="0" applyFont="1" applyBorder="1" applyAlignment="1">
      <alignment horizontal="right" vertical="center" wrapText="1" readingOrder="2"/>
    </xf>
    <xf numFmtId="43" fontId="11" fillId="6" borderId="0" xfId="1" applyNumberFormat="1" applyFont="1" applyFill="1" applyBorder="1" applyAlignment="1" applyProtection="1">
      <alignment horizontal="right" vertical="top" readingOrder="2"/>
    </xf>
    <xf numFmtId="0" fontId="15" fillId="0" borderId="65" xfId="0" applyFont="1" applyBorder="1" applyAlignment="1" applyProtection="1">
      <alignment horizontal="right" vertical="top" readingOrder="2"/>
    </xf>
    <xf numFmtId="0" fontId="15" fillId="6" borderId="67" xfId="0" applyFont="1" applyFill="1" applyBorder="1" applyAlignment="1" applyProtection="1">
      <alignment horizontal="right" vertical="top" readingOrder="2"/>
    </xf>
    <xf numFmtId="0" fontId="15" fillId="0" borderId="69" xfId="0" applyFont="1" applyBorder="1" applyAlignment="1" applyProtection="1">
      <alignment horizontal="right" vertical="top" readingOrder="2"/>
    </xf>
    <xf numFmtId="43" fontId="11" fillId="2" borderId="0" xfId="1" applyNumberFormat="1" applyFont="1" applyFill="1" applyBorder="1" applyAlignment="1" applyProtection="1">
      <alignment horizontal="right" vertical="top" readingOrder="2"/>
    </xf>
    <xf numFmtId="43" fontId="11" fillId="6" borderId="33" xfId="1" applyNumberFormat="1" applyFont="1" applyFill="1" applyBorder="1" applyAlignment="1" applyProtection="1">
      <alignment horizontal="right" vertical="top" readingOrder="2"/>
    </xf>
    <xf numFmtId="9" fontId="18" fillId="0" borderId="61" xfId="0" quotePrefix="1" applyNumberFormat="1" applyFont="1" applyFill="1" applyBorder="1" applyAlignment="1" applyProtection="1">
      <alignment horizontal="right" vertical="top" readingOrder="2"/>
    </xf>
    <xf numFmtId="0" fontId="12" fillId="6" borderId="0" xfId="0" applyFont="1" applyFill="1" applyBorder="1" applyAlignment="1" applyProtection="1">
      <alignment horizontal="right" vertical="top" readingOrder="2"/>
      <protection locked="0"/>
    </xf>
    <xf numFmtId="0" fontId="12" fillId="2" borderId="0" xfId="0" applyFont="1" applyFill="1" applyBorder="1" applyAlignment="1" applyProtection="1">
      <alignment horizontal="right" vertical="top" readingOrder="2"/>
    </xf>
    <xf numFmtId="0" fontId="12" fillId="0" borderId="0" xfId="0" applyFont="1" applyFill="1" applyBorder="1" applyAlignment="1" applyProtection="1">
      <alignment horizontal="right" vertical="top" readingOrder="2"/>
    </xf>
    <xf numFmtId="0" fontId="11" fillId="2" borderId="0" xfId="0" applyFont="1" applyFill="1" applyBorder="1" applyAlignment="1" applyProtection="1">
      <alignment horizontal="right" vertical="top" readingOrder="2"/>
    </xf>
    <xf numFmtId="0" fontId="11" fillId="0" borderId="0" xfId="0" applyFont="1" applyFill="1" applyBorder="1" applyAlignment="1" applyProtection="1">
      <alignment horizontal="right" vertical="top" readingOrder="2"/>
    </xf>
    <xf numFmtId="0" fontId="12" fillId="6" borderId="0" xfId="0" applyFont="1" applyFill="1" applyAlignment="1" applyProtection="1">
      <alignment horizontal="right" vertical="top" readingOrder="2"/>
      <protection locked="0"/>
    </xf>
    <xf numFmtId="0" fontId="12" fillId="0" borderId="0" xfId="0" applyFont="1" applyAlignment="1" applyProtection="1">
      <alignment horizontal="right" vertical="top" readingOrder="2"/>
      <protection locked="0"/>
    </xf>
    <xf numFmtId="0" fontId="11" fillId="0" borderId="17" xfId="0" applyFont="1" applyBorder="1" applyAlignment="1" applyProtection="1">
      <alignment horizontal="right" vertical="top" readingOrder="2"/>
    </xf>
    <xf numFmtId="0" fontId="12" fillId="0" borderId="64" xfId="0" applyFont="1" applyBorder="1" applyAlignment="1" applyProtection="1">
      <alignment horizontal="right" vertical="top" readingOrder="2"/>
    </xf>
    <xf numFmtId="169" fontId="12" fillId="8" borderId="49" xfId="0" applyNumberFormat="1" applyFont="1" applyFill="1" applyBorder="1" applyAlignment="1" applyProtection="1">
      <alignment horizontal="right" vertical="top" readingOrder="2"/>
      <protection locked="0"/>
    </xf>
    <xf numFmtId="0" fontId="11" fillId="6" borderId="66" xfId="0" applyFont="1" applyFill="1" applyBorder="1" applyAlignment="1" applyProtection="1">
      <alignment horizontal="right" vertical="top" readingOrder="2"/>
    </xf>
    <xf numFmtId="169" fontId="12" fillId="8" borderId="41" xfId="0" applyNumberFormat="1" applyFont="1" applyFill="1" applyBorder="1" applyAlignment="1" applyProtection="1">
      <alignment horizontal="right" vertical="top" readingOrder="2"/>
      <protection locked="0"/>
    </xf>
    <xf numFmtId="0" fontId="11" fillId="0" borderId="68" xfId="0" applyFont="1" applyBorder="1" applyAlignment="1" applyProtection="1">
      <alignment horizontal="right" vertical="top" readingOrder="2"/>
    </xf>
    <xf numFmtId="0" fontId="11" fillId="13" borderId="42" xfId="0" applyFont="1" applyFill="1" applyBorder="1" applyAlignment="1" applyProtection="1">
      <alignment horizontal="right" vertical="top" readingOrder="2"/>
    </xf>
    <xf numFmtId="43" fontId="11" fillId="6" borderId="6" xfId="1" applyNumberFormat="1" applyFont="1" applyFill="1" applyBorder="1" applyAlignment="1" applyProtection="1">
      <alignment horizontal="right" vertical="top" readingOrder="2"/>
    </xf>
    <xf numFmtId="43" fontId="11" fillId="6" borderId="9" xfId="1" applyNumberFormat="1" applyFont="1" applyFill="1" applyBorder="1" applyAlignment="1" applyProtection="1">
      <alignment horizontal="right" vertical="top" readingOrder="2"/>
    </xf>
    <xf numFmtId="0" fontId="11" fillId="5" borderId="11" xfId="0" applyFont="1" applyFill="1" applyBorder="1" applyAlignment="1" applyProtection="1">
      <alignment horizontal="right" vertical="top" readingOrder="2"/>
    </xf>
    <xf numFmtId="0" fontId="11" fillId="5" borderId="12" xfId="0" applyFont="1" applyFill="1" applyBorder="1" applyAlignment="1" applyProtection="1">
      <alignment horizontal="right" vertical="top" readingOrder="2"/>
    </xf>
    <xf numFmtId="0" fontId="11" fillId="5" borderId="13" xfId="0" applyFont="1" applyFill="1" applyBorder="1" applyAlignment="1" applyProtection="1">
      <alignment horizontal="right" vertical="top" readingOrder="2"/>
    </xf>
    <xf numFmtId="167" fontId="12" fillId="8" borderId="35" xfId="4" applyNumberFormat="1" applyFont="1" applyFill="1" applyBorder="1" applyAlignment="1" applyProtection="1">
      <alignment horizontal="right" vertical="top" readingOrder="2"/>
      <protection locked="0"/>
    </xf>
    <xf numFmtId="0" fontId="12" fillId="0" borderId="19" xfId="0" applyFont="1" applyBorder="1" applyAlignment="1" applyProtection="1">
      <alignment horizontal="right" vertical="top" readingOrder="2"/>
    </xf>
    <xf numFmtId="167" fontId="12" fillId="9" borderId="39" xfId="4" applyNumberFormat="1" applyFont="1" applyFill="1" applyBorder="1" applyAlignment="1" applyProtection="1">
      <alignment horizontal="right" vertical="top" readingOrder="2"/>
    </xf>
    <xf numFmtId="166" fontId="12" fillId="8" borderId="35" xfId="4" applyNumberFormat="1" applyFont="1" applyFill="1" applyBorder="1" applyAlignment="1" applyProtection="1">
      <alignment horizontal="right" vertical="top" readingOrder="2"/>
      <protection locked="0"/>
    </xf>
    <xf numFmtId="165" fontId="12" fillId="0" borderId="20" xfId="4" applyNumberFormat="1" applyFont="1" applyFill="1" applyBorder="1" applyAlignment="1" applyProtection="1">
      <alignment horizontal="right" vertical="top" readingOrder="2"/>
    </xf>
    <xf numFmtId="165" fontId="12" fillId="6" borderId="0" xfId="4" applyNumberFormat="1" applyFont="1" applyFill="1" applyBorder="1" applyAlignment="1" applyProtection="1">
      <alignment horizontal="right" vertical="top" readingOrder="2"/>
    </xf>
    <xf numFmtId="166" fontId="12" fillId="9" borderId="39" xfId="4" applyNumberFormat="1" applyFont="1" applyFill="1" applyBorder="1" applyAlignment="1" applyProtection="1">
      <alignment horizontal="right" vertical="top" readingOrder="2"/>
    </xf>
    <xf numFmtId="166" fontId="12" fillId="6" borderId="0" xfId="4" applyNumberFormat="1" applyFont="1" applyFill="1" applyBorder="1" applyAlignment="1" applyProtection="1">
      <alignment horizontal="right" vertical="top" readingOrder="2"/>
    </xf>
    <xf numFmtId="165" fontId="12" fillId="6" borderId="20" xfId="4" applyNumberFormat="1" applyFont="1" applyFill="1" applyBorder="1" applyAlignment="1" applyProtection="1">
      <alignment horizontal="right" vertical="top" readingOrder="2"/>
    </xf>
    <xf numFmtId="166" fontId="12" fillId="6" borderId="15" xfId="4" applyNumberFormat="1" applyFont="1" applyFill="1" applyBorder="1" applyAlignment="1" applyProtection="1">
      <alignment horizontal="right" vertical="top" readingOrder="2"/>
    </xf>
    <xf numFmtId="168" fontId="12" fillId="8" borderId="35" xfId="4" applyNumberFormat="1" applyFont="1" applyFill="1" applyBorder="1" applyAlignment="1" applyProtection="1">
      <alignment horizontal="right" vertical="top" readingOrder="2"/>
      <protection locked="0"/>
    </xf>
    <xf numFmtId="165" fontId="12" fillId="6" borderId="21" xfId="4" applyNumberFormat="1" applyFont="1" applyFill="1" applyBorder="1" applyAlignment="1" applyProtection="1">
      <alignment horizontal="right" vertical="top" readingOrder="2"/>
    </xf>
    <xf numFmtId="165" fontId="12" fillId="9" borderId="39" xfId="4" applyNumberFormat="1" applyFont="1" applyFill="1" applyBorder="1" applyAlignment="1" applyProtection="1">
      <alignment horizontal="right" vertical="top" readingOrder="2"/>
    </xf>
    <xf numFmtId="0" fontId="12" fillId="2" borderId="0" xfId="0" applyFont="1" applyFill="1" applyAlignment="1" applyProtection="1">
      <alignment horizontal="right" vertical="top" readingOrder="2"/>
    </xf>
    <xf numFmtId="0" fontId="12" fillId="6" borderId="15" xfId="0" applyFont="1" applyFill="1" applyBorder="1" applyAlignment="1" applyProtection="1">
      <alignment horizontal="right" vertical="top" readingOrder="2"/>
    </xf>
    <xf numFmtId="0" fontId="17" fillId="3" borderId="0" xfId="0" applyFont="1" applyFill="1" applyAlignment="1" applyProtection="1">
      <alignment horizontal="right" vertical="top" readingOrder="2"/>
    </xf>
    <xf numFmtId="165" fontId="12" fillId="6" borderId="0" xfId="4" applyNumberFormat="1" applyFont="1" applyFill="1" applyAlignment="1" applyProtection="1">
      <alignment horizontal="right" vertical="top" readingOrder="2"/>
    </xf>
    <xf numFmtId="165" fontId="12" fillId="9" borderId="0" xfId="4" applyNumberFormat="1" applyFont="1" applyFill="1" applyBorder="1" applyAlignment="1" applyProtection="1">
      <alignment horizontal="right" vertical="top" readingOrder="2"/>
    </xf>
    <xf numFmtId="165" fontId="12" fillId="9" borderId="57" xfId="4" applyNumberFormat="1" applyFont="1" applyFill="1" applyBorder="1" applyAlignment="1" applyProtection="1">
      <alignment horizontal="right" vertical="top" readingOrder="2"/>
    </xf>
    <xf numFmtId="165" fontId="12" fillId="9" borderId="53" xfId="4" applyNumberFormat="1" applyFont="1" applyFill="1" applyBorder="1" applyAlignment="1" applyProtection="1">
      <alignment horizontal="right" vertical="top" readingOrder="2"/>
    </xf>
    <xf numFmtId="165" fontId="12" fillId="8" borderId="55" xfId="4" applyNumberFormat="1" applyFont="1" applyFill="1" applyBorder="1" applyAlignment="1" applyProtection="1">
      <alignment horizontal="right" vertical="top" readingOrder="2"/>
      <protection locked="0"/>
    </xf>
    <xf numFmtId="165" fontId="12" fillId="9" borderId="58" xfId="4" applyNumberFormat="1" applyFont="1" applyFill="1" applyBorder="1" applyAlignment="1" applyProtection="1">
      <alignment horizontal="right" vertical="top" readingOrder="2"/>
    </xf>
    <xf numFmtId="165" fontId="12" fillId="8" borderId="56" xfId="4" applyNumberFormat="1" applyFont="1" applyFill="1" applyBorder="1" applyAlignment="1" applyProtection="1">
      <alignment horizontal="right" vertical="top" readingOrder="2"/>
      <protection locked="0"/>
    </xf>
    <xf numFmtId="165" fontId="12" fillId="9" borderId="54" xfId="4" applyNumberFormat="1" applyFont="1" applyFill="1" applyBorder="1" applyAlignment="1" applyProtection="1">
      <alignment horizontal="right" vertical="top" readingOrder="2"/>
    </xf>
    <xf numFmtId="165" fontId="12" fillId="9" borderId="89" xfId="4" applyNumberFormat="1" applyFont="1" applyFill="1" applyBorder="1" applyAlignment="1" applyProtection="1">
      <alignment horizontal="right" vertical="top" readingOrder="2"/>
    </xf>
    <xf numFmtId="165" fontId="12" fillId="9" borderId="91" xfId="4" applyNumberFormat="1" applyFont="1" applyFill="1" applyBorder="1" applyAlignment="1" applyProtection="1">
      <alignment horizontal="right" vertical="top" readingOrder="2"/>
    </xf>
    <xf numFmtId="164" fontId="15" fillId="9" borderId="90" xfId="4" applyFont="1" applyFill="1" applyBorder="1" applyAlignment="1" applyProtection="1">
      <alignment horizontal="right" vertical="top" readingOrder="2"/>
    </xf>
    <xf numFmtId="165" fontId="15" fillId="6" borderId="0" xfId="4" applyNumberFormat="1" applyFont="1" applyFill="1" applyBorder="1" applyAlignment="1" applyProtection="1">
      <alignment horizontal="right" vertical="top" readingOrder="2"/>
    </xf>
    <xf numFmtId="164" fontId="15" fillId="6" borderId="0" xfId="4" applyFont="1" applyFill="1" applyBorder="1" applyAlignment="1" applyProtection="1">
      <alignment horizontal="right" vertical="top" readingOrder="2"/>
    </xf>
    <xf numFmtId="164" fontId="15" fillId="6" borderId="0" xfId="4" applyFont="1" applyFill="1" applyAlignment="1" applyProtection="1">
      <alignment horizontal="right" vertical="top" readingOrder="2"/>
    </xf>
    <xf numFmtId="165" fontId="12" fillId="5" borderId="92" xfId="4" applyNumberFormat="1" applyFont="1" applyFill="1" applyBorder="1" applyAlignment="1" applyProtection="1">
      <alignment horizontal="right" vertical="top" readingOrder="2"/>
    </xf>
    <xf numFmtId="165" fontId="12" fillId="5" borderId="90" xfId="4" applyNumberFormat="1" applyFont="1" applyFill="1" applyBorder="1" applyAlignment="1" applyProtection="1">
      <alignment horizontal="right" vertical="top" readingOrder="2"/>
    </xf>
    <xf numFmtId="9" fontId="12" fillId="11" borderId="0" xfId="3" applyFont="1" applyFill="1" applyBorder="1" applyAlignment="1" applyProtection="1">
      <alignment horizontal="right" vertical="top" readingOrder="2"/>
    </xf>
    <xf numFmtId="9" fontId="12" fillId="11" borderId="15" xfId="3" applyFont="1" applyFill="1" applyBorder="1" applyAlignment="1" applyProtection="1">
      <alignment horizontal="right" vertical="top" readingOrder="2"/>
    </xf>
    <xf numFmtId="165" fontId="12" fillId="6" borderId="23" xfId="4" applyNumberFormat="1" applyFont="1" applyFill="1" applyBorder="1" applyAlignment="1" applyProtection="1">
      <alignment horizontal="right" vertical="top" readingOrder="2"/>
    </xf>
    <xf numFmtId="165" fontId="12" fillId="6" borderId="24" xfId="4" applyNumberFormat="1" applyFont="1" applyFill="1" applyBorder="1" applyAlignment="1" applyProtection="1">
      <alignment horizontal="right" vertical="top" readingOrder="2"/>
    </xf>
    <xf numFmtId="165" fontId="12" fillId="6" borderId="25" xfId="4" applyNumberFormat="1" applyFont="1" applyFill="1" applyBorder="1" applyAlignment="1" applyProtection="1">
      <alignment horizontal="right" vertical="top" readingOrder="2"/>
    </xf>
    <xf numFmtId="165" fontId="12" fillId="6" borderId="15" xfId="4" applyNumberFormat="1" applyFont="1" applyFill="1" applyBorder="1" applyAlignment="1" applyProtection="1">
      <alignment horizontal="right" vertical="top" readingOrder="2"/>
    </xf>
    <xf numFmtId="165" fontId="13" fillId="0" borderId="0" xfId="4" applyNumberFormat="1" applyFont="1" applyFill="1" applyBorder="1" applyAlignment="1" applyProtection="1">
      <alignment horizontal="right" vertical="top" readingOrder="2"/>
    </xf>
    <xf numFmtId="165" fontId="12" fillId="0" borderId="0" xfId="4" applyNumberFormat="1" applyFont="1" applyAlignment="1" applyProtection="1">
      <alignment horizontal="right" vertical="top" readingOrder="2"/>
    </xf>
    <xf numFmtId="165" fontId="12" fillId="9" borderId="59" xfId="4" applyNumberFormat="1" applyFont="1" applyFill="1" applyBorder="1" applyAlignment="1" applyProtection="1">
      <alignment horizontal="right" vertical="top" readingOrder="2"/>
    </xf>
    <xf numFmtId="165" fontId="12" fillId="9" borderId="1" xfId="4" applyNumberFormat="1" applyFont="1" applyFill="1" applyBorder="1" applyAlignment="1" applyProtection="1">
      <alignment horizontal="right" vertical="top" readingOrder="2"/>
    </xf>
    <xf numFmtId="165" fontId="12" fillId="9" borderId="22" xfId="4" applyNumberFormat="1" applyFont="1" applyFill="1" applyBorder="1" applyAlignment="1" applyProtection="1">
      <alignment horizontal="right" vertical="top" readingOrder="2"/>
    </xf>
    <xf numFmtId="165" fontId="12" fillId="0" borderId="23" xfId="4" applyNumberFormat="1" applyFont="1" applyBorder="1" applyAlignment="1" applyProtection="1">
      <alignment horizontal="right" vertical="top" readingOrder="2"/>
    </xf>
    <xf numFmtId="165" fontId="12" fillId="0" borderId="24" xfId="4" applyNumberFormat="1" applyFont="1" applyBorder="1" applyAlignment="1" applyProtection="1">
      <alignment horizontal="right" vertical="top" readingOrder="2"/>
    </xf>
    <xf numFmtId="165" fontId="12" fillId="0" borderId="25" xfId="4" applyNumberFormat="1" applyFont="1" applyBorder="1" applyAlignment="1" applyProtection="1">
      <alignment horizontal="right" vertical="top" readingOrder="2"/>
    </xf>
    <xf numFmtId="165" fontId="12" fillId="8" borderId="54" xfId="4" applyNumberFormat="1" applyFont="1" applyFill="1" applyBorder="1" applyAlignment="1" applyProtection="1">
      <alignment horizontal="right" vertical="top" readingOrder="2"/>
      <protection locked="0"/>
    </xf>
    <xf numFmtId="165" fontId="12" fillId="0" borderId="27" xfId="4" applyNumberFormat="1" applyFont="1" applyBorder="1" applyAlignment="1" applyProtection="1">
      <alignment horizontal="right" vertical="top" readingOrder="2"/>
    </xf>
    <xf numFmtId="165" fontId="12" fillId="0" borderId="28" xfId="4" applyNumberFormat="1" applyFont="1" applyBorder="1" applyAlignment="1" applyProtection="1">
      <alignment horizontal="right" vertical="top" readingOrder="2"/>
    </xf>
    <xf numFmtId="165" fontId="13" fillId="0" borderId="29" xfId="4" applyNumberFormat="1" applyFont="1" applyFill="1" applyBorder="1" applyAlignment="1" applyProtection="1">
      <alignment horizontal="right" vertical="top" readingOrder="2"/>
    </xf>
    <xf numFmtId="0" fontId="12" fillId="6" borderId="29" xfId="0" applyFont="1" applyFill="1" applyBorder="1" applyAlignment="1" applyProtection="1">
      <alignment horizontal="right" vertical="top" readingOrder="2"/>
    </xf>
    <xf numFmtId="165" fontId="12" fillId="0" borderId="29" xfId="4" applyNumberFormat="1" applyFont="1" applyBorder="1" applyAlignment="1" applyProtection="1">
      <alignment horizontal="right" vertical="top" readingOrder="2"/>
    </xf>
    <xf numFmtId="0" fontId="12" fillId="6" borderId="30" xfId="0" applyFont="1" applyFill="1" applyBorder="1" applyAlignment="1" applyProtection="1">
      <alignment horizontal="right" vertical="top" readingOrder="2"/>
    </xf>
    <xf numFmtId="165" fontId="12" fillId="6" borderId="57" xfId="4" applyNumberFormat="1" applyFont="1" applyFill="1" applyBorder="1" applyAlignment="1" applyProtection="1">
      <alignment horizontal="right" vertical="top" readingOrder="2"/>
    </xf>
    <xf numFmtId="165" fontId="12" fillId="8" borderId="53" xfId="4" applyNumberFormat="1" applyFont="1" applyFill="1" applyBorder="1" applyAlignment="1" applyProtection="1">
      <alignment horizontal="right" vertical="top" readingOrder="2"/>
      <protection locked="0"/>
    </xf>
    <xf numFmtId="9" fontId="12" fillId="11" borderId="33" xfId="3" applyFont="1" applyFill="1" applyBorder="1" applyAlignment="1" applyProtection="1">
      <alignment horizontal="right" vertical="top" readingOrder="2"/>
    </xf>
    <xf numFmtId="165" fontId="12" fillId="11" borderId="1" xfId="4" applyNumberFormat="1" applyFont="1" applyFill="1" applyBorder="1" applyAlignment="1" applyProtection="1">
      <alignment horizontal="right" vertical="top" readingOrder="2"/>
    </xf>
    <xf numFmtId="165" fontId="12" fillId="11" borderId="22" xfId="4" applyNumberFormat="1" applyFont="1" applyFill="1" applyBorder="1" applyAlignment="1" applyProtection="1">
      <alignment horizontal="right" vertical="top" readingOrder="2"/>
    </xf>
    <xf numFmtId="165" fontId="12" fillId="6" borderId="30" xfId="4" applyNumberFormat="1" applyFont="1" applyFill="1" applyBorder="1" applyAlignment="1" applyProtection="1">
      <alignment horizontal="right" vertical="top" readingOrder="2"/>
    </xf>
    <xf numFmtId="0" fontId="12" fillId="0" borderId="0" xfId="0" applyFont="1" applyFill="1" applyAlignment="1" applyProtection="1">
      <alignment horizontal="right" vertical="top" readingOrder="2"/>
    </xf>
    <xf numFmtId="165" fontId="11" fillId="9" borderId="1" xfId="4" applyNumberFormat="1" applyFont="1" applyFill="1" applyBorder="1" applyAlignment="1" applyProtection="1">
      <alignment horizontal="right" vertical="top" readingOrder="2"/>
    </xf>
    <xf numFmtId="165" fontId="11" fillId="0" borderId="9" xfId="4" applyNumberFormat="1" applyFont="1" applyFill="1" applyBorder="1" applyAlignment="1" applyProtection="1">
      <alignment horizontal="right" vertical="top" readingOrder="2"/>
    </xf>
    <xf numFmtId="165" fontId="11" fillId="9" borderId="22" xfId="4" applyNumberFormat="1" applyFont="1" applyFill="1" applyBorder="1" applyAlignment="1" applyProtection="1">
      <alignment horizontal="right" vertical="top" readingOrder="2"/>
    </xf>
    <xf numFmtId="165" fontId="11" fillId="0" borderId="8" xfId="4" applyNumberFormat="1" applyFont="1" applyFill="1" applyBorder="1" applyAlignment="1" applyProtection="1">
      <alignment horizontal="right" vertical="top" readingOrder="2"/>
    </xf>
    <xf numFmtId="165" fontId="11" fillId="10" borderId="1" xfId="4" applyNumberFormat="1" applyFont="1" applyFill="1" applyBorder="1" applyAlignment="1" applyProtection="1">
      <alignment horizontal="right" vertical="top" readingOrder="2"/>
    </xf>
    <xf numFmtId="0" fontId="11" fillId="6" borderId="9" xfId="0" applyFont="1" applyFill="1" applyBorder="1" applyAlignment="1" applyProtection="1">
      <alignment horizontal="right" vertical="top" readingOrder="2"/>
    </xf>
    <xf numFmtId="165" fontId="11" fillId="10" borderId="22" xfId="4" applyNumberFormat="1" applyFont="1" applyFill="1" applyBorder="1" applyAlignment="1" applyProtection="1">
      <alignment horizontal="right" vertical="top" readingOrder="2"/>
    </xf>
    <xf numFmtId="0" fontId="11" fillId="6" borderId="8" xfId="0" applyFont="1" applyFill="1" applyBorder="1" applyAlignment="1" applyProtection="1">
      <alignment horizontal="right" vertical="top" readingOrder="2"/>
    </xf>
    <xf numFmtId="165" fontId="11" fillId="10" borderId="18" xfId="4" applyNumberFormat="1" applyFont="1" applyFill="1" applyBorder="1" applyAlignment="1" applyProtection="1">
      <alignment horizontal="right" vertical="top" readingOrder="2"/>
    </xf>
    <xf numFmtId="165" fontId="11" fillId="10" borderId="5" xfId="4" applyNumberFormat="1" applyFont="1" applyFill="1" applyBorder="1" applyAlignment="1" applyProtection="1">
      <alignment horizontal="right" vertical="top" readingOrder="2"/>
    </xf>
    <xf numFmtId="9" fontId="11" fillId="6" borderId="4" xfId="0" applyNumberFormat="1" applyFont="1" applyFill="1" applyBorder="1" applyAlignment="1" applyProtection="1">
      <alignment horizontal="right" vertical="top" readingOrder="2"/>
    </xf>
    <xf numFmtId="0" fontId="11" fillId="0" borderId="9" xfId="0" applyFont="1" applyFill="1" applyBorder="1" applyAlignment="1" applyProtection="1">
      <alignment horizontal="right" vertical="top" readingOrder="2"/>
    </xf>
    <xf numFmtId="165" fontId="11" fillId="0" borderId="18" xfId="4" applyNumberFormat="1" applyFont="1" applyFill="1" applyBorder="1" applyAlignment="1" applyProtection="1">
      <alignment horizontal="right" vertical="top" readingOrder="2"/>
    </xf>
    <xf numFmtId="165" fontId="11" fillId="9" borderId="5" xfId="4" applyNumberFormat="1" applyFont="1" applyFill="1" applyBorder="1" applyAlignment="1" applyProtection="1">
      <alignment horizontal="right" vertical="top" readingOrder="2"/>
    </xf>
    <xf numFmtId="165" fontId="12" fillId="6" borderId="0" xfId="4" applyNumberFormat="1" applyFont="1" applyFill="1" applyAlignment="1" applyProtection="1">
      <alignment horizontal="right" vertical="top" readingOrder="2"/>
      <protection locked="0"/>
    </xf>
    <xf numFmtId="165" fontId="12" fillId="6" borderId="0" xfId="4" applyNumberFormat="1" applyFont="1" applyFill="1" applyBorder="1" applyAlignment="1" applyProtection="1">
      <alignment horizontal="right" vertical="top" readingOrder="2"/>
      <protection locked="0"/>
    </xf>
    <xf numFmtId="0" fontId="12" fillId="2" borderId="0" xfId="0" applyFont="1" applyFill="1" applyBorder="1" applyAlignment="1" applyProtection="1">
      <alignment horizontal="right" vertical="top" readingOrder="2"/>
      <protection locked="0"/>
    </xf>
    <xf numFmtId="0" fontId="12" fillId="0" borderId="0" xfId="0" applyFont="1" applyFill="1" applyBorder="1" applyAlignment="1" applyProtection="1">
      <alignment horizontal="right" vertical="top" readingOrder="2"/>
      <protection locked="0"/>
    </xf>
    <xf numFmtId="0" fontId="17" fillId="3" borderId="0" xfId="0" applyFont="1" applyFill="1" applyAlignment="1" applyProtection="1">
      <alignment horizontal="center" vertical="top" readingOrder="2"/>
    </xf>
    <xf numFmtId="0" fontId="17" fillId="3" borderId="0" xfId="0" quotePrefix="1" applyFont="1" applyFill="1" applyAlignment="1" applyProtection="1">
      <alignment horizontal="left" vertical="top" readingOrder="1"/>
    </xf>
    <xf numFmtId="0" fontId="19" fillId="0" borderId="0" xfId="0" quotePrefix="1" applyFont="1" applyAlignment="1">
      <alignment horizontal="right" vertical="center" readingOrder="2"/>
    </xf>
    <xf numFmtId="165" fontId="12" fillId="8" borderId="109" xfId="2" applyNumberFormat="1" applyFont="1" applyFill="1" applyBorder="1" applyAlignment="1" applyProtection="1">
      <alignment horizontal="right" vertical="center"/>
      <protection locked="0"/>
    </xf>
    <xf numFmtId="165" fontId="12" fillId="9" borderId="109" xfId="2" applyNumberFormat="1" applyFont="1" applyFill="1" applyBorder="1" applyAlignment="1" applyProtection="1">
      <alignment horizontal="right" vertical="center"/>
    </xf>
    <xf numFmtId="165" fontId="12" fillId="0" borderId="43" xfId="2" applyNumberFormat="1" applyFont="1" applyFill="1" applyBorder="1" applyAlignment="1" applyProtection="1">
      <alignment horizontal="right" wrapText="1"/>
    </xf>
    <xf numFmtId="165" fontId="12" fillId="0" borderId="44" xfId="2" applyNumberFormat="1" applyFont="1" applyFill="1" applyBorder="1" applyAlignment="1" applyProtection="1">
      <alignment horizontal="right" wrapText="1"/>
    </xf>
    <xf numFmtId="165" fontId="12" fillId="0" borderId="48" xfId="2" applyNumberFormat="1" applyFont="1" applyFill="1" applyBorder="1" applyAlignment="1" applyProtection="1">
      <alignment horizontal="right" wrapText="1"/>
    </xf>
    <xf numFmtId="165" fontId="12" fillId="8" borderId="35" xfId="2" applyNumberFormat="1" applyFont="1" applyFill="1" applyBorder="1" applyAlignment="1" applyProtection="1">
      <alignment horizontal="right" vertical="center"/>
      <protection locked="0"/>
    </xf>
    <xf numFmtId="165" fontId="12" fillId="9" borderId="35" xfId="2" applyNumberFormat="1" applyFont="1" applyFill="1" applyBorder="1" applyAlignment="1" applyProtection="1">
      <alignment horizontal="right" vertical="center"/>
    </xf>
    <xf numFmtId="165" fontId="12" fillId="0" borderId="39" xfId="2" applyNumberFormat="1" applyFont="1" applyFill="1" applyBorder="1" applyAlignment="1" applyProtection="1">
      <alignment horizontal="right" wrapText="1"/>
    </xf>
    <xf numFmtId="165" fontId="12" fillId="0" borderId="35" xfId="2" applyNumberFormat="1" applyFont="1" applyFill="1" applyBorder="1" applyAlignment="1" applyProtection="1">
      <alignment horizontal="right" wrapText="1"/>
    </xf>
    <xf numFmtId="165" fontId="12" fillId="0" borderId="37" xfId="2" applyNumberFormat="1" applyFont="1" applyFill="1" applyBorder="1" applyAlignment="1" applyProtection="1">
      <alignment horizontal="right" wrapText="1"/>
    </xf>
    <xf numFmtId="165" fontId="12" fillId="0" borderId="56" xfId="2" applyNumberFormat="1" applyFont="1" applyFill="1" applyBorder="1" applyAlignment="1" applyProtection="1">
      <alignment horizontal="right" wrapText="1"/>
    </xf>
    <xf numFmtId="165" fontId="12" fillId="8" borderId="36" xfId="2" applyNumberFormat="1" applyFont="1" applyFill="1" applyBorder="1" applyAlignment="1" applyProtection="1">
      <alignment horizontal="right" vertical="center"/>
      <protection locked="0"/>
    </xf>
    <xf numFmtId="165" fontId="12" fillId="9" borderId="36" xfId="2" applyNumberFormat="1" applyFont="1" applyFill="1" applyBorder="1" applyAlignment="1" applyProtection="1">
      <alignment horizontal="right" vertical="center"/>
    </xf>
    <xf numFmtId="165" fontId="12" fillId="0" borderId="40" xfId="2" applyNumberFormat="1" applyFont="1" applyFill="1" applyBorder="1" applyAlignment="1" applyProtection="1">
      <alignment horizontal="right" wrapText="1"/>
    </xf>
    <xf numFmtId="165" fontId="12" fillId="0" borderId="36" xfId="2" applyNumberFormat="1" applyFont="1" applyFill="1" applyBorder="1" applyAlignment="1" applyProtection="1">
      <alignment horizontal="right" wrapText="1"/>
    </xf>
    <xf numFmtId="165" fontId="12" fillId="0" borderId="38" xfId="2" applyNumberFormat="1" applyFont="1" applyFill="1" applyBorder="1" applyAlignment="1" applyProtection="1">
      <alignment horizontal="right" wrapText="1"/>
    </xf>
    <xf numFmtId="165" fontId="12" fillId="0" borderId="111" xfId="2" applyNumberFormat="1" applyFont="1" applyFill="1" applyBorder="1" applyAlignment="1" applyProtection="1">
      <alignment horizontal="right" wrapText="1"/>
    </xf>
    <xf numFmtId="0" fontId="11" fillId="2" borderId="0" xfId="0" applyFont="1" applyFill="1" applyBorder="1" applyAlignment="1" applyProtection="1">
      <alignment horizontal="right" vertical="center"/>
    </xf>
    <xf numFmtId="0" fontId="11" fillId="7" borderId="0" xfId="0" applyFont="1" applyFill="1" applyBorder="1" applyAlignment="1" applyProtection="1">
      <alignment horizontal="right" vertical="center"/>
    </xf>
    <xf numFmtId="0" fontId="12" fillId="6" borderId="0" xfId="0" applyFont="1" applyFill="1" applyAlignment="1" applyProtection="1">
      <alignment horizontal="right"/>
    </xf>
    <xf numFmtId="0" fontId="12" fillId="6" borderId="0" xfId="0" applyFont="1" applyFill="1" applyAlignment="1" applyProtection="1">
      <alignment horizontal="right" wrapText="1"/>
    </xf>
    <xf numFmtId="0" fontId="12" fillId="6" borderId="0" xfId="0" applyFont="1" applyFill="1" applyAlignment="1" applyProtection="1">
      <alignment horizontal="right"/>
      <protection locked="0"/>
    </xf>
    <xf numFmtId="0" fontId="12" fillId="6" borderId="0" xfId="0" applyFont="1" applyFill="1" applyBorder="1" applyAlignment="1" applyProtection="1">
      <alignment horizontal="right"/>
    </xf>
    <xf numFmtId="0" fontId="12" fillId="2" borderId="0" xfId="0" applyFont="1" applyFill="1" applyAlignment="1" applyProtection="1">
      <alignment horizontal="right"/>
    </xf>
    <xf numFmtId="0" fontId="12" fillId="7" borderId="0" xfId="0" applyFont="1" applyFill="1" applyAlignment="1" applyProtection="1">
      <alignment horizontal="right"/>
    </xf>
    <xf numFmtId="0" fontId="11" fillId="2" borderId="0" xfId="0" applyFont="1" applyFill="1" applyAlignment="1" applyProtection="1">
      <alignment horizontal="right" wrapText="1"/>
    </xf>
    <xf numFmtId="0" fontId="20" fillId="11" borderId="0" xfId="0" applyFont="1" applyFill="1" applyAlignment="1" applyProtection="1">
      <alignment horizontal="right"/>
    </xf>
    <xf numFmtId="0" fontId="12" fillId="8" borderId="34" xfId="0" applyFont="1" applyFill="1" applyBorder="1" applyAlignment="1" applyProtection="1">
      <alignment horizontal="right" vertical="center"/>
      <protection locked="0"/>
    </xf>
    <xf numFmtId="0" fontId="12" fillId="8" borderId="109" xfId="0" applyFont="1" applyFill="1" applyBorder="1" applyAlignment="1" applyProtection="1">
      <alignment horizontal="right" vertical="center"/>
      <protection locked="0"/>
    </xf>
    <xf numFmtId="169" fontId="12" fillId="8" borderId="109" xfId="0" applyNumberFormat="1" applyFont="1" applyFill="1" applyBorder="1" applyAlignment="1" applyProtection="1">
      <alignment horizontal="right" vertical="center"/>
      <protection locked="0"/>
    </xf>
    <xf numFmtId="170" fontId="12" fillId="9" borderId="109" xfId="2" applyNumberFormat="1" applyFont="1" applyFill="1" applyBorder="1" applyAlignment="1" applyProtection="1">
      <alignment horizontal="right" vertical="center"/>
    </xf>
    <xf numFmtId="165" fontId="12" fillId="8" borderId="112" xfId="2" applyNumberFormat="1" applyFont="1" applyFill="1" applyBorder="1" applyAlignment="1" applyProtection="1">
      <alignment horizontal="right" vertical="center"/>
      <protection locked="0"/>
    </xf>
    <xf numFmtId="0" fontId="12" fillId="7" borderId="0" xfId="0" applyFont="1" applyFill="1" applyBorder="1" applyAlignment="1" applyProtection="1">
      <alignment horizontal="right"/>
    </xf>
    <xf numFmtId="165" fontId="12" fillId="2" borderId="0" xfId="0" applyNumberFormat="1" applyFont="1" applyFill="1" applyAlignment="1" applyProtection="1">
      <alignment horizontal="right"/>
    </xf>
    <xf numFmtId="165" fontId="12" fillId="0" borderId="49" xfId="2" applyNumberFormat="1" applyFont="1" applyFill="1" applyBorder="1" applyAlignment="1" applyProtection="1">
      <alignment horizontal="right" wrapText="1"/>
    </xf>
    <xf numFmtId="0" fontId="12" fillId="8" borderId="35" xfId="0" applyFont="1" applyFill="1" applyBorder="1" applyAlignment="1" applyProtection="1">
      <alignment horizontal="right" vertical="center"/>
      <protection locked="0"/>
    </xf>
    <xf numFmtId="169" fontId="12" fillId="8" borderId="35" xfId="0" applyNumberFormat="1" applyFont="1" applyFill="1" applyBorder="1" applyAlignment="1" applyProtection="1">
      <alignment horizontal="right" vertical="center"/>
      <protection locked="0"/>
    </xf>
    <xf numFmtId="170" fontId="12" fillId="9" borderId="35" xfId="2" applyNumberFormat="1" applyFont="1" applyFill="1" applyBorder="1" applyAlignment="1" applyProtection="1">
      <alignment horizontal="right" vertical="center"/>
    </xf>
    <xf numFmtId="165" fontId="12" fillId="8" borderId="37" xfId="2" applyNumberFormat="1" applyFont="1" applyFill="1" applyBorder="1" applyAlignment="1" applyProtection="1">
      <alignment horizontal="right" vertical="center"/>
      <protection locked="0"/>
    </xf>
    <xf numFmtId="0" fontId="12" fillId="2" borderId="0" xfId="0" applyFont="1" applyFill="1" applyBorder="1" applyAlignment="1" applyProtection="1">
      <alignment horizontal="right"/>
    </xf>
    <xf numFmtId="165" fontId="12" fillId="0" borderId="41" xfId="2" applyNumberFormat="1" applyFont="1" applyFill="1" applyBorder="1" applyAlignment="1" applyProtection="1">
      <alignment horizontal="right" wrapText="1"/>
    </xf>
    <xf numFmtId="0" fontId="12" fillId="8" borderId="36" xfId="0" applyFont="1" applyFill="1" applyBorder="1" applyAlignment="1" applyProtection="1">
      <alignment horizontal="right" vertical="center"/>
      <protection locked="0"/>
    </xf>
    <xf numFmtId="0" fontId="12" fillId="8" borderId="115" xfId="0" applyFont="1" applyFill="1" applyBorder="1" applyAlignment="1" applyProtection="1">
      <alignment horizontal="right" vertical="center"/>
      <protection locked="0"/>
    </xf>
    <xf numFmtId="169" fontId="12" fillId="8" borderId="36" xfId="0" applyNumberFormat="1" applyFont="1" applyFill="1" applyBorder="1" applyAlignment="1" applyProtection="1">
      <alignment horizontal="right" vertical="center"/>
      <protection locked="0"/>
    </xf>
    <xf numFmtId="170" fontId="12" fillId="9" borderId="36" xfId="2" applyNumberFormat="1" applyFont="1" applyFill="1" applyBorder="1" applyAlignment="1" applyProtection="1">
      <alignment horizontal="right" vertical="center"/>
    </xf>
    <xf numFmtId="165" fontId="12" fillId="0" borderId="42" xfId="2" applyNumberFormat="1" applyFont="1" applyFill="1" applyBorder="1" applyAlignment="1" applyProtection="1">
      <alignment horizontal="right" wrapText="1"/>
    </xf>
    <xf numFmtId="0" fontId="12" fillId="9" borderId="12" xfId="0" applyFont="1" applyFill="1" applyBorder="1" applyAlignment="1" applyProtection="1">
      <alignment horizontal="right" vertical="center"/>
    </xf>
    <xf numFmtId="0" fontId="12" fillId="2" borderId="12" xfId="0" applyFont="1" applyFill="1" applyBorder="1" applyAlignment="1" applyProtection="1">
      <alignment horizontal="right" vertical="center"/>
    </xf>
    <xf numFmtId="165" fontId="12" fillId="2" borderId="12" xfId="2" applyNumberFormat="1" applyFont="1" applyFill="1" applyBorder="1" applyAlignment="1" applyProtection="1">
      <alignment horizontal="right" vertical="center"/>
    </xf>
    <xf numFmtId="165" fontId="12" fillId="9" borderId="12" xfId="2" applyNumberFormat="1" applyFont="1" applyFill="1" applyBorder="1" applyAlignment="1" applyProtection="1">
      <alignment horizontal="right" vertical="center"/>
    </xf>
    <xf numFmtId="165" fontId="12" fillId="2" borderId="13" xfId="2" applyNumberFormat="1" applyFont="1" applyFill="1" applyBorder="1" applyAlignment="1" applyProtection="1">
      <alignment horizontal="right" vertical="center"/>
    </xf>
    <xf numFmtId="0" fontId="21" fillId="2" borderId="0" xfId="0" applyFont="1" applyFill="1" applyBorder="1" applyAlignment="1" applyProtection="1">
      <alignment horizontal="right"/>
    </xf>
    <xf numFmtId="165" fontId="21" fillId="9" borderId="11" xfId="2" applyNumberFormat="1" applyFont="1" applyFill="1" applyBorder="1" applyAlignment="1" applyProtection="1">
      <alignment horizontal="right"/>
    </xf>
    <xf numFmtId="165" fontId="21" fillId="9" borderId="12" xfId="2" applyNumberFormat="1" applyFont="1" applyFill="1" applyBorder="1" applyAlignment="1" applyProtection="1">
      <alignment horizontal="right"/>
    </xf>
    <xf numFmtId="165" fontId="21" fillId="9" borderId="17" xfId="2" applyNumberFormat="1" applyFont="1" applyFill="1" applyBorder="1" applyAlignment="1" applyProtection="1">
      <alignment horizontal="right"/>
    </xf>
    <xf numFmtId="0" fontId="12" fillId="2" borderId="0" xfId="0" applyFont="1" applyFill="1" applyAlignment="1" applyProtection="1">
      <alignment horizontal="right"/>
      <protection locked="0"/>
    </xf>
    <xf numFmtId="0" fontId="12" fillId="2" borderId="0" xfId="0" applyFont="1" applyFill="1" applyAlignment="1" applyProtection="1">
      <alignment horizontal="right" vertical="center"/>
      <protection locked="0"/>
    </xf>
    <xf numFmtId="165" fontId="11" fillId="2" borderId="0" xfId="2" applyNumberFormat="1" applyFont="1" applyFill="1" applyAlignment="1" applyProtection="1">
      <alignment horizontal="right" vertical="center"/>
      <protection locked="0"/>
    </xf>
    <xf numFmtId="165" fontId="12" fillId="6" borderId="0" xfId="2" applyNumberFormat="1" applyFont="1" applyFill="1" applyAlignment="1" applyProtection="1">
      <alignment horizontal="right"/>
    </xf>
    <xf numFmtId="165" fontId="12" fillId="6" borderId="0" xfId="2" applyNumberFormat="1" applyFont="1" applyFill="1" applyAlignment="1" applyProtection="1">
      <alignment horizontal="right" wrapText="1"/>
    </xf>
    <xf numFmtId="0" fontId="12" fillId="9" borderId="50" xfId="0" applyFont="1" applyFill="1" applyBorder="1" applyAlignment="1" applyProtection="1">
      <alignment horizontal="right" wrapText="1"/>
    </xf>
    <xf numFmtId="0" fontId="12" fillId="9" borderId="51" xfId="0" applyFont="1" applyFill="1" applyBorder="1" applyAlignment="1" applyProtection="1">
      <alignment horizontal="right" vertical="center" wrapText="1" readingOrder="2"/>
    </xf>
    <xf numFmtId="0" fontId="11" fillId="9" borderId="52" xfId="0" applyFont="1" applyFill="1" applyBorder="1" applyAlignment="1" applyProtection="1">
      <alignment horizontal="right" wrapText="1"/>
    </xf>
    <xf numFmtId="165" fontId="12" fillId="6" borderId="0" xfId="2" applyNumberFormat="1" applyFont="1" applyFill="1" applyAlignment="1" applyProtection="1">
      <alignment horizontal="right"/>
      <protection locked="0"/>
    </xf>
    <xf numFmtId="165" fontId="12" fillId="6" borderId="0" xfId="2" applyNumberFormat="1" applyFont="1" applyFill="1" applyAlignment="1" applyProtection="1">
      <alignment horizontal="right" wrapText="1"/>
      <protection locked="0"/>
    </xf>
    <xf numFmtId="0" fontId="12" fillId="0" borderId="0" xfId="0" applyFont="1" applyAlignment="1" applyProtection="1">
      <alignment horizontal="right"/>
      <protection locked="0"/>
    </xf>
    <xf numFmtId="0" fontId="9" fillId="6" borderId="0" xfId="0" applyFont="1" applyFill="1" applyAlignment="1" applyProtection="1">
      <alignment horizontal="right" readingOrder="2"/>
    </xf>
    <xf numFmtId="0" fontId="12" fillId="6" borderId="0" xfId="0" applyFont="1" applyFill="1" applyAlignment="1" applyProtection="1">
      <alignment horizontal="right" readingOrder="2"/>
    </xf>
    <xf numFmtId="0" fontId="12" fillId="6" borderId="0" xfId="0" applyFont="1" applyFill="1" applyAlignment="1" applyProtection="1">
      <alignment horizontal="right" wrapText="1"/>
      <protection locked="0"/>
    </xf>
    <xf numFmtId="0" fontId="9" fillId="0" borderId="0" xfId="0" applyFont="1" applyAlignment="1">
      <alignment horizontal="right"/>
    </xf>
    <xf numFmtId="0" fontId="11" fillId="2" borderId="0" xfId="0" applyFont="1" applyFill="1" applyBorder="1" applyAlignment="1" applyProtection="1">
      <alignment horizontal="right" vertical="top"/>
    </xf>
    <xf numFmtId="0" fontId="12" fillId="2" borderId="0" xfId="0" applyFont="1" applyFill="1" applyBorder="1" applyAlignment="1" applyProtection="1">
      <alignment horizontal="right" vertical="top"/>
    </xf>
    <xf numFmtId="0" fontId="12" fillId="6" borderId="0" xfId="0" applyFont="1" applyFill="1" applyAlignment="1" applyProtection="1">
      <alignment horizontal="right" vertical="top"/>
    </xf>
    <xf numFmtId="0" fontId="12" fillId="6" borderId="0" xfId="0" applyFont="1" applyFill="1" applyAlignment="1" applyProtection="1">
      <alignment horizontal="right" vertical="top"/>
      <protection locked="0"/>
    </xf>
    <xf numFmtId="0" fontId="11" fillId="2" borderId="0" xfId="0" applyFont="1" applyFill="1" applyBorder="1" applyAlignment="1" applyProtection="1">
      <alignment horizontal="center" vertical="top"/>
    </xf>
    <xf numFmtId="0" fontId="11" fillId="5" borderId="62" xfId="0" applyFont="1" applyFill="1" applyBorder="1" applyAlignment="1" applyProtection="1">
      <alignment horizontal="center" vertical="top"/>
    </xf>
    <xf numFmtId="0" fontId="12" fillId="5" borderId="7" xfId="2" applyNumberFormat="1" applyFont="1" applyFill="1" applyBorder="1" applyAlignment="1" applyProtection="1">
      <alignment horizontal="center" vertical="top" wrapText="1"/>
    </xf>
    <xf numFmtId="9" fontId="12" fillId="8" borderId="108" xfId="3" applyNumberFormat="1" applyFont="1" applyFill="1" applyBorder="1" applyAlignment="1" applyProtection="1">
      <alignment horizontal="center" vertical="top"/>
      <protection locked="0"/>
    </xf>
    <xf numFmtId="9" fontId="12" fillId="8" borderId="109" xfId="3" applyNumberFormat="1" applyFont="1" applyFill="1" applyBorder="1" applyAlignment="1" applyProtection="1">
      <alignment horizontal="center" vertical="top"/>
      <protection locked="0"/>
    </xf>
    <xf numFmtId="9" fontId="12" fillId="5" borderId="7" xfId="3" applyNumberFormat="1" applyFont="1" applyFill="1" applyBorder="1" applyAlignment="1" applyProtection="1">
      <alignment horizontal="center" vertical="top"/>
    </xf>
    <xf numFmtId="9" fontId="12" fillId="8" borderId="55" xfId="3" applyNumberFormat="1" applyFont="1" applyFill="1" applyBorder="1" applyAlignment="1" applyProtection="1">
      <alignment horizontal="center" vertical="top"/>
      <protection locked="0"/>
    </xf>
    <xf numFmtId="9" fontId="12" fillId="9" borderId="110" xfId="3" applyFont="1" applyFill="1" applyBorder="1" applyAlignment="1" applyProtection="1">
      <alignment horizontal="center" vertical="top"/>
    </xf>
    <xf numFmtId="9" fontId="12" fillId="8" borderId="39" xfId="3" applyNumberFormat="1" applyFont="1" applyFill="1" applyBorder="1" applyAlignment="1" applyProtection="1">
      <alignment horizontal="center" vertical="top"/>
      <protection locked="0"/>
    </xf>
    <xf numFmtId="9" fontId="12" fillId="8" borderId="35" xfId="3" applyNumberFormat="1" applyFont="1" applyFill="1" applyBorder="1" applyAlignment="1" applyProtection="1">
      <alignment horizontal="center" vertical="top"/>
      <protection locked="0"/>
    </xf>
    <xf numFmtId="9" fontId="12" fillId="8" borderId="56" xfId="3" applyNumberFormat="1" applyFont="1" applyFill="1" applyBorder="1" applyAlignment="1" applyProtection="1">
      <alignment horizontal="center" vertical="top"/>
      <protection locked="0"/>
    </xf>
    <xf numFmtId="9" fontId="12" fillId="8" borderId="40" xfId="3" applyNumberFormat="1" applyFont="1" applyFill="1" applyBorder="1" applyAlignment="1" applyProtection="1">
      <alignment horizontal="center" vertical="top"/>
      <protection locked="0"/>
    </xf>
    <xf numFmtId="9" fontId="12" fillId="8" borderId="36" xfId="3" applyNumberFormat="1" applyFont="1" applyFill="1" applyBorder="1" applyAlignment="1" applyProtection="1">
      <alignment horizontal="center" vertical="top"/>
      <protection locked="0"/>
    </xf>
    <xf numFmtId="9" fontId="12" fillId="5" borderId="63" xfId="3" applyNumberFormat="1" applyFont="1" applyFill="1" applyBorder="1" applyAlignment="1" applyProtection="1">
      <alignment horizontal="center" vertical="top"/>
    </xf>
    <xf numFmtId="9" fontId="12" fillId="8" borderId="38" xfId="3" applyNumberFormat="1" applyFont="1" applyFill="1" applyBorder="1" applyAlignment="1" applyProtection="1">
      <alignment horizontal="center" vertical="top"/>
      <protection locked="0"/>
    </xf>
    <xf numFmtId="9" fontId="12" fillId="9" borderId="42" xfId="3" applyFont="1" applyFill="1" applyBorder="1" applyAlignment="1" applyProtection="1">
      <alignment horizontal="center" vertical="top"/>
    </xf>
    <xf numFmtId="0" fontId="12" fillId="2" borderId="0" xfId="0" applyFont="1" applyFill="1" applyBorder="1" applyAlignment="1" applyProtection="1">
      <alignment horizontal="center" vertical="top"/>
    </xf>
    <xf numFmtId="0" fontId="12" fillId="2" borderId="0" xfId="0" applyNumberFormat="1" applyFont="1" applyFill="1" applyBorder="1" applyAlignment="1" applyProtection="1">
      <alignment horizontal="center" vertical="top"/>
    </xf>
    <xf numFmtId="0" fontId="11" fillId="2" borderId="0" xfId="0" applyFont="1" applyFill="1" applyAlignment="1" applyProtection="1">
      <alignment horizontal="center" vertical="top"/>
    </xf>
    <xf numFmtId="0" fontId="11" fillId="2" borderId="0" xfId="0" applyFont="1" applyFill="1" applyAlignment="1" applyProtection="1">
      <alignment horizontal="center" vertical="top"/>
      <protection locked="0"/>
    </xf>
    <xf numFmtId="0" fontId="11" fillId="2" borderId="0" xfId="0" quotePrefix="1" applyFont="1" applyFill="1" applyAlignment="1" applyProtection="1">
      <alignment horizontal="center" vertical="top"/>
      <protection locked="0"/>
    </xf>
    <xf numFmtId="0" fontId="11" fillId="2" borderId="0" xfId="0" applyFont="1" applyFill="1" applyBorder="1" applyAlignment="1" applyProtection="1">
      <alignment horizontal="center" vertical="top"/>
      <protection locked="0"/>
    </xf>
    <xf numFmtId="0" fontId="12" fillId="2" borderId="0" xfId="0" applyFont="1" applyFill="1" applyAlignment="1" applyProtection="1">
      <alignment horizontal="center" vertical="top"/>
      <protection locked="0"/>
    </xf>
    <xf numFmtId="0" fontId="12" fillId="6" borderId="0" xfId="0" applyFont="1" applyFill="1" applyAlignment="1" applyProtection="1">
      <alignment horizontal="center" vertical="top"/>
    </xf>
    <xf numFmtId="0" fontId="12" fillId="6" borderId="0" xfId="0" applyFont="1" applyFill="1" applyAlignment="1" applyProtection="1">
      <alignment horizontal="center" vertical="top"/>
      <protection locked="0"/>
    </xf>
    <xf numFmtId="0" fontId="9" fillId="0" borderId="0" xfId="0" applyFont="1" applyAlignment="1">
      <alignment horizontal="center" vertical="top"/>
    </xf>
    <xf numFmtId="0" fontId="24" fillId="6" borderId="0" xfId="5" applyFont="1" applyFill="1" applyAlignment="1" applyProtection="1">
      <alignment horizontal="right" vertical="top" wrapText="1" readingOrder="2"/>
    </xf>
    <xf numFmtId="0" fontId="15" fillId="6" borderId="0" xfId="0" applyFont="1" applyFill="1" applyBorder="1" applyAlignment="1" applyProtection="1">
      <alignment horizontal="right" vertical="top"/>
    </xf>
    <xf numFmtId="43" fontId="26" fillId="6" borderId="0" xfId="1" applyNumberFormat="1" applyFont="1" applyFill="1" applyBorder="1" applyAlignment="1" applyProtection="1">
      <alignment horizontal="right" vertical="top"/>
    </xf>
    <xf numFmtId="0" fontId="27" fillId="0" borderId="65" xfId="0" applyFont="1" applyBorder="1" applyAlignment="1" applyProtection="1">
      <alignment horizontal="right" vertical="top"/>
    </xf>
    <xf numFmtId="0" fontId="27" fillId="6" borderId="67" xfId="0" applyFont="1" applyFill="1" applyBorder="1" applyAlignment="1" applyProtection="1">
      <alignment horizontal="right" vertical="top"/>
    </xf>
    <xf numFmtId="0" fontId="27" fillId="0" borderId="114" xfId="0" applyFont="1" applyBorder="1" applyAlignment="1" applyProtection="1">
      <alignment horizontal="right" vertical="top"/>
    </xf>
    <xf numFmtId="43" fontId="11" fillId="2" borderId="71" xfId="1" applyNumberFormat="1" applyFont="1" applyFill="1" applyBorder="1" applyAlignment="1" applyProtection="1">
      <alignment horizontal="right" vertical="top"/>
    </xf>
    <xf numFmtId="43" fontId="11" fillId="2" borderId="72" xfId="1" applyNumberFormat="1" applyFont="1" applyFill="1" applyBorder="1" applyAlignment="1" applyProtection="1">
      <alignment horizontal="right" vertical="top"/>
    </xf>
    <xf numFmtId="43" fontId="11" fillId="2" borderId="73" xfId="1" applyNumberFormat="1" applyFont="1" applyFill="1" applyBorder="1" applyAlignment="1" applyProtection="1">
      <alignment horizontal="right" vertical="top"/>
    </xf>
    <xf numFmtId="43" fontId="11" fillId="2" borderId="28" xfId="1" applyNumberFormat="1" applyFont="1" applyFill="1" applyBorder="1" applyAlignment="1" applyProtection="1">
      <alignment horizontal="right" vertical="top"/>
    </xf>
    <xf numFmtId="43" fontId="11" fillId="2" borderId="88" xfId="1" applyNumberFormat="1" applyFont="1" applyFill="1" applyBorder="1" applyAlignment="1" applyProtection="1">
      <alignment horizontal="right" vertical="top"/>
    </xf>
    <xf numFmtId="43" fontId="11" fillId="2" borderId="27" xfId="1" applyNumberFormat="1" applyFont="1" applyFill="1" applyBorder="1" applyAlignment="1" applyProtection="1">
      <alignment horizontal="right" vertical="top"/>
    </xf>
    <xf numFmtId="43" fontId="11" fillId="2" borderId="0" xfId="1" applyNumberFormat="1" applyFont="1" applyFill="1" applyBorder="1" applyAlignment="1" applyProtection="1">
      <alignment horizontal="right" vertical="top"/>
    </xf>
    <xf numFmtId="0" fontId="29" fillId="6" borderId="30" xfId="0" applyFont="1" applyFill="1" applyBorder="1" applyAlignment="1" applyProtection="1">
      <alignment horizontal="right" vertical="top"/>
    </xf>
    <xf numFmtId="43" fontId="11" fillId="6" borderId="0" xfId="1" applyNumberFormat="1" applyFont="1" applyFill="1" applyBorder="1" applyAlignment="1" applyProtection="1">
      <alignment horizontal="right" vertical="top"/>
    </xf>
    <xf numFmtId="0" fontId="12" fillId="0" borderId="0" xfId="0" applyFont="1" applyFill="1" applyBorder="1" applyAlignment="1" applyProtection="1">
      <alignment horizontal="right" vertical="top"/>
    </xf>
    <xf numFmtId="0" fontId="11" fillId="0" borderId="0" xfId="0" applyFont="1" applyFill="1" applyBorder="1" applyAlignment="1" applyProtection="1">
      <alignment horizontal="right" vertical="top"/>
    </xf>
    <xf numFmtId="0" fontId="11" fillId="6" borderId="0" xfId="0" applyFont="1" applyFill="1" applyBorder="1" applyAlignment="1" applyProtection="1">
      <alignment horizontal="right" vertical="top"/>
    </xf>
    <xf numFmtId="0" fontId="12" fillId="0" borderId="0" xfId="0" applyFont="1" applyAlignment="1" applyProtection="1">
      <alignment horizontal="right" vertical="top"/>
      <protection locked="0"/>
    </xf>
    <xf numFmtId="0" fontId="25" fillId="6" borderId="0" xfId="0" applyFont="1" applyFill="1" applyAlignment="1" applyProtection="1">
      <alignment horizontal="right" vertical="top"/>
    </xf>
    <xf numFmtId="0" fontId="26" fillId="6" borderId="17" xfId="0" applyFont="1" applyFill="1" applyBorder="1" applyAlignment="1" applyProtection="1">
      <alignment horizontal="right" vertical="top"/>
    </xf>
    <xf numFmtId="0" fontId="25" fillId="6" borderId="0" xfId="0" applyFont="1" applyFill="1" applyBorder="1" applyAlignment="1" applyProtection="1">
      <alignment horizontal="right" vertical="top"/>
    </xf>
    <xf numFmtId="0" fontId="26" fillId="6" borderId="0" xfId="0" applyFont="1" applyFill="1" applyBorder="1" applyAlignment="1" applyProtection="1">
      <alignment horizontal="right" vertical="top"/>
    </xf>
    <xf numFmtId="0" fontId="25" fillId="6" borderId="0" xfId="0" applyFont="1" applyFill="1" applyAlignment="1" applyProtection="1">
      <alignment horizontal="right" vertical="top"/>
      <protection locked="0"/>
    </xf>
    <xf numFmtId="0" fontId="25" fillId="0" borderId="0" xfId="0" applyFont="1" applyAlignment="1" applyProtection="1">
      <alignment horizontal="right" vertical="top"/>
      <protection locked="0"/>
    </xf>
    <xf numFmtId="0" fontId="26" fillId="0" borderId="64" xfId="0" applyFont="1" applyBorder="1" applyAlignment="1" applyProtection="1">
      <alignment horizontal="right" vertical="top"/>
    </xf>
    <xf numFmtId="169" fontId="26" fillId="13" borderId="49" xfId="0" applyNumberFormat="1" applyFont="1" applyFill="1" applyBorder="1" applyAlignment="1" applyProtection="1">
      <alignment horizontal="right" vertical="top"/>
    </xf>
    <xf numFmtId="0" fontId="26" fillId="6" borderId="66" xfId="0" applyFont="1" applyFill="1" applyBorder="1" applyAlignment="1" applyProtection="1">
      <alignment horizontal="right" vertical="top"/>
    </xf>
    <xf numFmtId="169" fontId="26" fillId="13" borderId="41" xfId="0" applyNumberFormat="1" applyFont="1" applyFill="1" applyBorder="1" applyAlignment="1" applyProtection="1">
      <alignment horizontal="right" vertical="top"/>
    </xf>
    <xf numFmtId="0" fontId="26" fillId="0" borderId="113" xfId="0" applyFont="1" applyBorder="1" applyAlignment="1" applyProtection="1">
      <alignment horizontal="right" vertical="top"/>
    </xf>
    <xf numFmtId="0" fontId="26" fillId="13" borderId="42" xfId="0" applyFont="1" applyFill="1" applyBorder="1" applyAlignment="1" applyProtection="1">
      <alignment horizontal="right" vertical="top"/>
    </xf>
    <xf numFmtId="0" fontId="12" fillId="6" borderId="0" xfId="0" applyFont="1" applyFill="1" applyBorder="1" applyAlignment="1" applyProtection="1">
      <alignment horizontal="right" vertical="top"/>
    </xf>
    <xf numFmtId="43" fontId="28" fillId="2" borderId="27" xfId="1" applyNumberFormat="1" applyFont="1" applyFill="1" applyBorder="1" applyAlignment="1" applyProtection="1">
      <alignment horizontal="right" vertical="top"/>
    </xf>
    <xf numFmtId="0" fontId="12" fillId="0" borderId="74" xfId="0" applyFont="1" applyBorder="1" applyAlignment="1" applyProtection="1">
      <alignment horizontal="right" vertical="top"/>
    </xf>
    <xf numFmtId="0" fontId="12" fillId="0" borderId="75" xfId="0" applyFont="1" applyBorder="1" applyAlignment="1" applyProtection="1">
      <alignment horizontal="right" vertical="top"/>
    </xf>
    <xf numFmtId="0" fontId="12" fillId="0" borderId="76" xfId="0" applyFont="1" applyBorder="1" applyAlignment="1" applyProtection="1">
      <alignment horizontal="right" vertical="top"/>
    </xf>
    <xf numFmtId="43" fontId="11" fillId="6" borderId="6" xfId="1" applyNumberFormat="1" applyFont="1" applyFill="1" applyBorder="1" applyAlignment="1" applyProtection="1">
      <alignment horizontal="right" vertical="top"/>
    </xf>
    <xf numFmtId="0" fontId="9" fillId="6" borderId="0" xfId="0" applyFont="1" applyFill="1" applyAlignment="1" applyProtection="1">
      <alignment horizontal="right" vertical="top"/>
    </xf>
    <xf numFmtId="0" fontId="9" fillId="6" borderId="0" xfId="0" applyFont="1" applyFill="1" applyAlignment="1" applyProtection="1">
      <alignment horizontal="right" vertical="top"/>
      <protection locked="0"/>
    </xf>
    <xf numFmtId="0" fontId="12" fillId="6" borderId="77" xfId="0" applyFont="1" applyFill="1" applyBorder="1" applyAlignment="1" applyProtection="1">
      <alignment horizontal="right" vertical="top"/>
    </xf>
    <xf numFmtId="0" fontId="12" fillId="6" borderId="29" xfId="0" applyFont="1" applyFill="1" applyBorder="1" applyAlignment="1" applyProtection="1">
      <alignment horizontal="right" vertical="top"/>
    </xf>
    <xf numFmtId="165" fontId="12" fillId="8" borderId="35" xfId="2" applyNumberFormat="1" applyFont="1" applyFill="1" applyBorder="1" applyAlignment="1" applyProtection="1">
      <alignment horizontal="right" vertical="top"/>
      <protection locked="0"/>
    </xf>
    <xf numFmtId="165" fontId="12" fillId="6" borderId="0" xfId="2" applyNumberFormat="1" applyFont="1" applyFill="1" applyBorder="1" applyAlignment="1" applyProtection="1">
      <alignment horizontal="right" vertical="top"/>
    </xf>
    <xf numFmtId="165" fontId="12" fillId="6" borderId="0" xfId="2" applyNumberFormat="1" applyFont="1" applyFill="1" applyAlignment="1" applyProtection="1">
      <alignment horizontal="right" vertical="top"/>
    </xf>
    <xf numFmtId="165" fontId="12" fillId="9" borderId="35" xfId="2" applyNumberFormat="1" applyFont="1" applyFill="1" applyBorder="1" applyAlignment="1" applyProtection="1">
      <alignment horizontal="right" vertical="top"/>
    </xf>
    <xf numFmtId="9" fontId="29" fillId="11" borderId="35" xfId="3" applyFont="1" applyFill="1" applyBorder="1" applyAlignment="1" applyProtection="1">
      <alignment horizontal="right" vertical="top"/>
    </xf>
    <xf numFmtId="165" fontId="25" fillId="11" borderId="80" xfId="2" applyNumberFormat="1" applyFont="1" applyFill="1" applyBorder="1" applyAlignment="1" applyProtection="1">
      <alignment horizontal="right" vertical="top"/>
    </xf>
    <xf numFmtId="165" fontId="25" fillId="6" borderId="0" xfId="2" applyNumberFormat="1" applyFont="1" applyFill="1" applyBorder="1" applyAlignment="1" applyProtection="1">
      <alignment horizontal="right" vertical="top"/>
    </xf>
    <xf numFmtId="165" fontId="25" fillId="11" borderId="85" xfId="2" applyNumberFormat="1" applyFont="1" applyFill="1" applyBorder="1" applyAlignment="1" applyProtection="1">
      <alignment horizontal="right" vertical="top"/>
    </xf>
    <xf numFmtId="165" fontId="25" fillId="6" borderId="0" xfId="2" applyNumberFormat="1" applyFont="1" applyFill="1" applyAlignment="1" applyProtection="1">
      <alignment horizontal="right" vertical="top"/>
    </xf>
    <xf numFmtId="165" fontId="25" fillId="11" borderId="82" xfId="2" applyNumberFormat="1" applyFont="1" applyFill="1" applyBorder="1" applyAlignment="1" applyProtection="1">
      <alignment horizontal="right" vertical="top"/>
    </xf>
    <xf numFmtId="165" fontId="25" fillId="11" borderId="86" xfId="2" applyNumberFormat="1" applyFont="1" applyFill="1" applyBorder="1" applyAlignment="1" applyProtection="1">
      <alignment horizontal="right" vertical="top"/>
    </xf>
    <xf numFmtId="165" fontId="25" fillId="11" borderId="84" xfId="2" applyNumberFormat="1" applyFont="1" applyFill="1" applyBorder="1" applyAlignment="1" applyProtection="1">
      <alignment horizontal="right" vertical="top"/>
    </xf>
    <xf numFmtId="165" fontId="25" fillId="11" borderId="87" xfId="2" applyNumberFormat="1" applyFont="1" applyFill="1" applyBorder="1" applyAlignment="1" applyProtection="1">
      <alignment horizontal="right" vertical="top"/>
    </xf>
    <xf numFmtId="165" fontId="26" fillId="11" borderId="22" xfId="2" applyNumberFormat="1" applyFont="1" applyFill="1" applyBorder="1" applyAlignment="1" applyProtection="1">
      <alignment horizontal="right" vertical="top"/>
    </xf>
    <xf numFmtId="165" fontId="26" fillId="6" borderId="0" xfId="2" applyNumberFormat="1" applyFont="1" applyFill="1" applyBorder="1" applyAlignment="1" applyProtection="1">
      <alignment horizontal="right" vertical="top"/>
    </xf>
    <xf numFmtId="165" fontId="26" fillId="11" borderId="1" xfId="2" applyNumberFormat="1" applyFont="1" applyFill="1" applyBorder="1" applyAlignment="1" applyProtection="1">
      <alignment horizontal="right" vertical="top"/>
    </xf>
    <xf numFmtId="165" fontId="26" fillId="6" borderId="0" xfId="2" applyNumberFormat="1" applyFont="1" applyFill="1" applyAlignment="1" applyProtection="1">
      <alignment horizontal="right" vertical="top"/>
    </xf>
    <xf numFmtId="165" fontId="25" fillId="11" borderId="22" xfId="2" applyNumberFormat="1" applyFont="1" applyFill="1" applyBorder="1" applyAlignment="1" applyProtection="1">
      <alignment horizontal="right" vertical="top"/>
    </xf>
    <xf numFmtId="165" fontId="25" fillId="11" borderId="1" xfId="2" applyNumberFormat="1" applyFont="1" applyFill="1" applyBorder="1" applyAlignment="1" applyProtection="1">
      <alignment horizontal="right" vertical="top"/>
    </xf>
    <xf numFmtId="0" fontId="7" fillId="0" borderId="0" xfId="5" applyFont="1" applyAlignment="1" applyProtection="1">
      <alignment horizontal="right" vertical="top" wrapText="1"/>
      <protection locked="0"/>
    </xf>
    <xf numFmtId="0" fontId="7" fillId="6" borderId="17" xfId="0" applyFont="1" applyFill="1" applyBorder="1" applyAlignment="1" applyProtection="1">
      <alignment horizontal="right" vertical="center" wrapText="1"/>
    </xf>
    <xf numFmtId="0" fontId="7" fillId="6" borderId="0" xfId="5" applyFont="1" applyFill="1" applyAlignment="1" applyProtection="1">
      <alignment horizontal="right" vertical="top" wrapText="1"/>
      <protection locked="0"/>
    </xf>
    <xf numFmtId="0" fontId="23" fillId="6" borderId="0" xfId="5" applyFont="1" applyFill="1" applyAlignment="1" applyProtection="1">
      <alignment horizontal="right" vertical="top" wrapText="1"/>
    </xf>
    <xf numFmtId="0" fontId="7" fillId="6" borderId="0" xfId="5" applyFont="1" applyFill="1" applyAlignment="1" applyProtection="1">
      <alignment horizontal="right"/>
    </xf>
    <xf numFmtId="0" fontId="7" fillId="0" borderId="0" xfId="5" applyFont="1" applyAlignment="1" applyProtection="1">
      <alignment horizontal="right" vertical="top" wrapText="1"/>
    </xf>
    <xf numFmtId="0" fontId="7" fillId="6" borderId="0" xfId="5" applyFont="1" applyFill="1" applyBorder="1" applyAlignment="1" applyProtection="1">
      <alignment horizontal="right" vertical="top" wrapText="1"/>
      <protection locked="0"/>
    </xf>
    <xf numFmtId="0" fontId="8" fillId="16" borderId="17" xfId="0" applyFont="1" applyFill="1" applyBorder="1" applyAlignment="1" applyProtection="1">
      <alignment horizontal="right" vertical="center" wrapText="1"/>
    </xf>
    <xf numFmtId="0" fontId="8" fillId="4" borderId="17" xfId="0" applyFont="1" applyFill="1" applyBorder="1" applyAlignment="1">
      <alignment horizontal="right" vertical="center" wrapText="1" readingOrder="2"/>
    </xf>
    <xf numFmtId="0" fontId="9" fillId="6" borderId="0" xfId="0" applyFont="1" applyFill="1" applyAlignment="1" applyProtection="1">
      <alignment vertical="top" readingOrder="2"/>
    </xf>
    <xf numFmtId="0" fontId="29" fillId="6" borderId="30" xfId="0" applyFont="1" applyFill="1" applyBorder="1" applyAlignment="1" applyProtection="1">
      <alignment horizontal="left" vertical="top"/>
    </xf>
    <xf numFmtId="0" fontId="31" fillId="6" borderId="0" xfId="0" applyFont="1" applyFill="1" applyAlignment="1" applyProtection="1">
      <alignment horizontal="right" vertical="top"/>
    </xf>
    <xf numFmtId="0" fontId="12" fillId="6" borderId="0" xfId="0" applyFont="1" applyFill="1" applyBorder="1" applyAlignment="1" applyProtection="1">
      <alignment horizontal="right" vertical="top"/>
      <protection locked="0"/>
    </xf>
    <xf numFmtId="0" fontId="32" fillId="6" borderId="0" xfId="0" applyFont="1" applyFill="1" applyBorder="1" applyAlignment="1" applyProtection="1">
      <alignment horizontal="right" vertical="top"/>
    </xf>
    <xf numFmtId="165" fontId="12" fillId="9" borderId="31" xfId="2" applyNumberFormat="1" applyFont="1" applyFill="1" applyBorder="1" applyAlignment="1" applyProtection="1">
      <alignment horizontal="right" vertical="top"/>
    </xf>
    <xf numFmtId="165" fontId="32" fillId="6" borderId="0" xfId="2" applyNumberFormat="1" applyFont="1" applyFill="1" applyBorder="1" applyAlignment="1" applyProtection="1">
      <alignment horizontal="right" vertical="top"/>
    </xf>
    <xf numFmtId="165" fontId="12" fillId="9" borderId="7" xfId="2" applyNumberFormat="1" applyFont="1" applyFill="1" applyBorder="1" applyAlignment="1" applyProtection="1">
      <alignment horizontal="right" vertical="top"/>
    </xf>
    <xf numFmtId="0" fontId="12" fillId="6" borderId="16" xfId="0" applyFont="1" applyFill="1" applyBorder="1" applyAlignment="1" applyProtection="1">
      <alignment horizontal="right" vertical="top"/>
    </xf>
    <xf numFmtId="165" fontId="12" fillId="9" borderId="17" xfId="2" applyNumberFormat="1" applyFont="1" applyFill="1" applyBorder="1" applyAlignment="1" applyProtection="1">
      <alignment horizontal="right" vertical="top"/>
    </xf>
    <xf numFmtId="164" fontId="12" fillId="6" borderId="0" xfId="2" applyFont="1" applyFill="1" applyBorder="1" applyAlignment="1" applyProtection="1">
      <alignment horizontal="right" vertical="top"/>
    </xf>
    <xf numFmtId="164" fontId="32" fillId="6" borderId="0" xfId="2" applyFont="1" applyFill="1" applyBorder="1" applyAlignment="1" applyProtection="1">
      <alignment horizontal="right" vertical="top"/>
    </xf>
    <xf numFmtId="0" fontId="25" fillId="11" borderId="56" xfId="0" applyFont="1" applyFill="1" applyBorder="1" applyAlignment="1" applyProtection="1">
      <alignment horizontal="right" vertical="top"/>
    </xf>
    <xf numFmtId="164" fontId="25" fillId="11" borderId="56" xfId="2" applyFont="1" applyFill="1" applyBorder="1" applyAlignment="1" applyProtection="1">
      <alignment horizontal="right" vertical="top"/>
    </xf>
    <xf numFmtId="164" fontId="33" fillId="11" borderId="56" xfId="2" applyFont="1" applyFill="1" applyBorder="1" applyAlignment="1" applyProtection="1">
      <alignment horizontal="right" vertical="top"/>
    </xf>
    <xf numFmtId="164" fontId="25" fillId="11" borderId="70" xfId="2" applyFont="1" applyFill="1" applyBorder="1" applyAlignment="1" applyProtection="1">
      <alignment horizontal="right" vertical="top"/>
    </xf>
    <xf numFmtId="0" fontId="25" fillId="6" borderId="0" xfId="0" applyFont="1" applyFill="1" applyBorder="1" applyAlignment="1" applyProtection="1">
      <alignment horizontal="right" vertical="top"/>
      <protection locked="0"/>
    </xf>
    <xf numFmtId="164" fontId="12" fillId="6" borderId="16" xfId="2" applyFont="1" applyFill="1" applyBorder="1" applyAlignment="1" applyProtection="1">
      <alignment horizontal="right" vertical="top"/>
    </xf>
    <xf numFmtId="164" fontId="32" fillId="6" borderId="16" xfId="2" applyFont="1" applyFill="1" applyBorder="1" applyAlignment="1" applyProtection="1">
      <alignment horizontal="right" vertical="top"/>
    </xf>
    <xf numFmtId="9" fontId="25" fillId="11" borderId="56" xfId="3" applyFont="1" applyFill="1" applyBorder="1" applyAlignment="1" applyProtection="1">
      <alignment horizontal="right" vertical="top"/>
    </xf>
    <xf numFmtId="9" fontId="33" fillId="11" borderId="56" xfId="3" applyFont="1" applyFill="1" applyBorder="1" applyAlignment="1" applyProtection="1">
      <alignment horizontal="right" vertical="top"/>
    </xf>
    <xf numFmtId="9" fontId="25" fillId="11" borderId="70" xfId="3" applyFont="1" applyFill="1" applyBorder="1" applyAlignment="1" applyProtection="1">
      <alignment horizontal="right" vertical="top"/>
    </xf>
    <xf numFmtId="164" fontId="12" fillId="6" borderId="0" xfId="2" applyFont="1" applyFill="1" applyAlignment="1" applyProtection="1">
      <alignment horizontal="right" vertical="top"/>
    </xf>
    <xf numFmtId="164" fontId="32" fillId="6" borderId="0" xfId="2" applyFont="1" applyFill="1" applyAlignment="1" applyProtection="1">
      <alignment horizontal="right" vertical="top"/>
    </xf>
    <xf numFmtId="0" fontId="32" fillId="6" borderId="16" xfId="0" applyFont="1" applyFill="1" applyBorder="1" applyAlignment="1" applyProtection="1">
      <alignment horizontal="right" vertical="top"/>
    </xf>
    <xf numFmtId="165" fontId="12" fillId="9" borderId="32" xfId="2" applyNumberFormat="1" applyFont="1" applyFill="1" applyBorder="1" applyAlignment="1" applyProtection="1">
      <alignment horizontal="right" vertical="top"/>
    </xf>
    <xf numFmtId="0" fontId="11" fillId="6" borderId="16" xfId="0" applyFont="1" applyFill="1" applyBorder="1" applyAlignment="1" applyProtection="1">
      <alignment horizontal="right" vertical="top"/>
    </xf>
    <xf numFmtId="0" fontId="11" fillId="6" borderId="4" xfId="0" applyFont="1" applyFill="1" applyBorder="1" applyAlignment="1" applyProtection="1">
      <alignment horizontal="right" vertical="top"/>
    </xf>
    <xf numFmtId="0" fontId="11" fillId="6" borderId="14" xfId="0" applyFont="1" applyFill="1" applyBorder="1" applyAlignment="1" applyProtection="1">
      <alignment horizontal="right" vertical="top"/>
    </xf>
    <xf numFmtId="165" fontId="11" fillId="9" borderId="60" xfId="2" applyNumberFormat="1" applyFont="1" applyFill="1" applyBorder="1" applyAlignment="1" applyProtection="1">
      <alignment horizontal="right" vertical="top"/>
    </xf>
    <xf numFmtId="165" fontId="11" fillId="6" borderId="14" xfId="2" applyNumberFormat="1" applyFont="1" applyFill="1" applyBorder="1" applyAlignment="1" applyProtection="1">
      <alignment horizontal="right" vertical="top"/>
    </xf>
    <xf numFmtId="165" fontId="34" fillId="6" borderId="14" xfId="2" applyNumberFormat="1" applyFont="1" applyFill="1" applyBorder="1" applyAlignment="1" applyProtection="1">
      <alignment horizontal="right" vertical="top"/>
    </xf>
    <xf numFmtId="165" fontId="11" fillId="9" borderId="22" xfId="2" applyNumberFormat="1" applyFont="1" applyFill="1" applyBorder="1" applyAlignment="1" applyProtection="1">
      <alignment horizontal="right" vertical="top"/>
    </xf>
    <xf numFmtId="0" fontId="32" fillId="6" borderId="0" xfId="0" applyFont="1" applyFill="1" applyAlignment="1" applyProtection="1">
      <alignment horizontal="right" vertical="top"/>
    </xf>
    <xf numFmtId="0" fontId="12" fillId="6" borderId="0" xfId="0" applyFont="1" applyFill="1" applyAlignment="1" applyProtection="1">
      <alignment horizontal="right" vertical="top" wrapText="1"/>
      <protection locked="0"/>
    </xf>
    <xf numFmtId="0" fontId="32" fillId="6" borderId="0" xfId="0" applyFont="1" applyFill="1" applyAlignment="1" applyProtection="1">
      <alignment horizontal="right" vertical="top"/>
      <protection locked="0"/>
    </xf>
    <xf numFmtId="0" fontId="32" fillId="6" borderId="0" xfId="0" applyFont="1" applyFill="1" applyBorder="1" applyAlignment="1" applyProtection="1">
      <alignment horizontal="right" vertical="top"/>
      <protection locked="0"/>
    </xf>
    <xf numFmtId="0" fontId="31" fillId="6" borderId="0" xfId="0" applyFont="1" applyFill="1" applyAlignment="1" applyProtection="1">
      <alignment horizontal="right" vertical="top"/>
      <protection locked="0"/>
    </xf>
    <xf numFmtId="0" fontId="9" fillId="6" borderId="0" xfId="5" applyFont="1" applyFill="1" applyAlignment="1" applyProtection="1">
      <alignment vertical="top"/>
    </xf>
    <xf numFmtId="0" fontId="35" fillId="0" borderId="0" xfId="6" applyFont="1" applyAlignment="1" applyProtection="1">
      <alignment vertical="top"/>
    </xf>
    <xf numFmtId="0" fontId="35" fillId="0" borderId="0" xfId="6" applyFont="1" applyAlignment="1" applyProtection="1">
      <alignment vertical="top"/>
      <protection locked="0"/>
    </xf>
    <xf numFmtId="43" fontId="37" fillId="6" borderId="62" xfId="6" applyNumberFormat="1" applyFont="1" applyFill="1" applyBorder="1" applyAlignment="1" applyProtection="1">
      <alignment horizontal="center" vertical="top" wrapText="1" readingOrder="1"/>
    </xf>
    <xf numFmtId="0" fontId="35" fillId="0" borderId="0" xfId="6" applyFont="1" applyAlignment="1" applyProtection="1">
      <alignment vertical="top" wrapText="1"/>
    </xf>
    <xf numFmtId="0" fontId="35" fillId="0" borderId="0" xfId="6" applyFont="1" applyAlignment="1" applyProtection="1">
      <alignment vertical="top" wrapText="1"/>
      <protection locked="0"/>
    </xf>
    <xf numFmtId="0" fontId="37" fillId="6" borderId="7" xfId="6" applyFont="1" applyFill="1" applyBorder="1" applyAlignment="1" applyProtection="1">
      <alignment horizontal="center" vertical="top" wrapText="1" readingOrder="1"/>
    </xf>
    <xf numFmtId="0" fontId="38" fillId="0" borderId="0" xfId="6" applyFont="1" applyAlignment="1" applyProtection="1">
      <alignment vertical="top"/>
    </xf>
    <xf numFmtId="0" fontId="38" fillId="0" borderId="0" xfId="6" applyFont="1" applyAlignment="1" applyProtection="1">
      <alignment vertical="top"/>
      <protection locked="0"/>
    </xf>
    <xf numFmtId="0" fontId="36" fillId="0" borderId="17" xfId="6" applyFont="1" applyBorder="1" applyAlignment="1" applyProtection="1">
      <alignment vertical="top" wrapText="1" readingOrder="1"/>
    </xf>
    <xf numFmtId="0" fontId="36" fillId="0" borderId="17" xfId="6" applyFont="1" applyBorder="1" applyAlignment="1" applyProtection="1">
      <alignment vertical="top" wrapText="1" readingOrder="2"/>
    </xf>
    <xf numFmtId="0" fontId="36" fillId="0" borderId="17" xfId="6" applyFont="1" applyFill="1" applyBorder="1" applyAlignment="1" applyProtection="1">
      <alignment vertical="top" wrapText="1" readingOrder="2"/>
    </xf>
    <xf numFmtId="0" fontId="9" fillId="6" borderId="0" xfId="5" applyFont="1" applyFill="1" applyAlignment="1" applyProtection="1">
      <alignment horizontal="center" vertical="top"/>
    </xf>
    <xf numFmtId="0" fontId="31" fillId="6" borderId="0" xfId="5" applyFont="1" applyFill="1" applyAlignment="1" applyProtection="1">
      <alignment horizontal="center" vertical="top"/>
    </xf>
    <xf numFmtId="165" fontId="12" fillId="9" borderId="17" xfId="4" applyNumberFormat="1" applyFont="1" applyFill="1" applyBorder="1" applyAlignment="1" applyProtection="1">
      <alignment horizontal="center" vertical="top" wrapText="1"/>
    </xf>
    <xf numFmtId="165" fontId="12" fillId="6" borderId="7" xfId="4" applyNumberFormat="1" applyFont="1" applyFill="1" applyBorder="1" applyAlignment="1" applyProtection="1">
      <alignment horizontal="center" vertical="top" wrapText="1"/>
    </xf>
    <xf numFmtId="165" fontId="11" fillId="9" borderId="17" xfId="4" applyNumberFormat="1" applyFont="1" applyFill="1" applyBorder="1" applyAlignment="1" applyProtection="1">
      <alignment horizontal="center" vertical="top" wrapText="1"/>
    </xf>
    <xf numFmtId="165" fontId="11" fillId="6" borderId="7" xfId="4" applyNumberFormat="1" applyFont="1" applyFill="1" applyBorder="1" applyAlignment="1" applyProtection="1">
      <alignment horizontal="center" vertical="top" wrapText="1"/>
    </xf>
    <xf numFmtId="165" fontId="11" fillId="6" borderId="63" xfId="4" applyNumberFormat="1" applyFont="1" applyFill="1" applyBorder="1" applyAlignment="1" applyProtection="1">
      <alignment horizontal="center" vertical="top" wrapText="1"/>
    </xf>
    <xf numFmtId="0" fontId="35" fillId="0" borderId="0" xfId="6" applyFont="1" applyAlignment="1" applyProtection="1">
      <alignment horizontal="center" vertical="top"/>
    </xf>
    <xf numFmtId="0" fontId="35" fillId="0" borderId="0" xfId="6" applyFont="1" applyAlignment="1" applyProtection="1">
      <alignment horizontal="center" vertical="top"/>
      <protection locked="0"/>
    </xf>
    <xf numFmtId="0" fontId="36" fillId="17" borderId="17" xfId="6" applyFont="1" applyFill="1" applyBorder="1" applyAlignment="1" applyProtection="1">
      <alignment horizontal="center" vertical="top" wrapText="1" readingOrder="1"/>
    </xf>
    <xf numFmtId="0" fontId="36" fillId="0" borderId="17" xfId="6" applyFont="1" applyBorder="1" applyAlignment="1" applyProtection="1">
      <alignment horizontal="center" vertical="top" wrapText="1" readingOrder="1"/>
    </xf>
    <xf numFmtId="0" fontId="36" fillId="0" borderId="17" xfId="6" applyFont="1" applyFill="1" applyBorder="1" applyAlignment="1" applyProtection="1">
      <alignment horizontal="center" vertical="top" wrapText="1" readingOrder="1"/>
    </xf>
    <xf numFmtId="0" fontId="12" fillId="2" borderId="2" xfId="0" applyFont="1" applyFill="1" applyBorder="1" applyAlignment="1" applyProtection="1">
      <alignment horizontal="center" vertical="center"/>
    </xf>
    <xf numFmtId="0" fontId="12" fillId="6" borderId="10"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9" fillId="0" borderId="17" xfId="0" applyFont="1" applyBorder="1" applyAlignment="1">
      <alignment horizontal="right" vertical="center" readingOrder="2"/>
    </xf>
    <xf numFmtId="0" fontId="23" fillId="6" borderId="0" xfId="5" applyFont="1" applyFill="1" applyAlignment="1" applyProtection="1">
      <alignment vertical="top" wrapText="1" readingOrder="2"/>
    </xf>
    <xf numFmtId="0" fontId="24" fillId="6" borderId="0" xfId="5" applyFont="1" applyFill="1" applyAlignment="1" applyProtection="1">
      <alignment horizontal="center" vertical="top" wrapText="1" readingOrder="2"/>
    </xf>
    <xf numFmtId="43" fontId="11" fillId="2" borderId="1" xfId="1" applyNumberFormat="1" applyFont="1" applyFill="1" applyBorder="1" applyAlignment="1" applyProtection="1">
      <alignment horizontal="center" vertical="top"/>
    </xf>
    <xf numFmtId="43" fontId="11" fillId="0" borderId="0" xfId="1" applyNumberFormat="1" applyFont="1" applyFill="1" applyBorder="1" applyAlignment="1" applyProtection="1">
      <alignment horizontal="center" vertical="top"/>
    </xf>
    <xf numFmtId="43" fontId="11" fillId="2" borderId="0" xfId="1" applyNumberFormat="1" applyFont="1" applyFill="1" applyBorder="1" applyAlignment="1" applyProtection="1">
      <alignment horizontal="center" vertical="top"/>
    </xf>
    <xf numFmtId="43" fontId="11" fillId="6" borderId="0" xfId="1" applyNumberFormat="1" applyFont="1" applyFill="1" applyBorder="1" applyAlignment="1" applyProtection="1">
      <alignment horizontal="center" vertical="top"/>
    </xf>
    <xf numFmtId="43" fontId="11" fillId="0" borderId="18" xfId="1" applyNumberFormat="1" applyFont="1" applyFill="1" applyBorder="1" applyAlignment="1" applyProtection="1">
      <alignment horizontal="center" vertical="top"/>
    </xf>
    <xf numFmtId="43" fontId="29" fillId="6" borderId="0" xfId="1" applyNumberFormat="1" applyFont="1" applyFill="1" applyBorder="1" applyAlignment="1" applyProtection="1">
      <alignment horizontal="center" vertical="top"/>
    </xf>
    <xf numFmtId="43" fontId="26" fillId="6" borderId="0" xfId="1" applyNumberFormat="1" applyFont="1" applyFill="1" applyBorder="1" applyAlignment="1" applyProtection="1">
      <alignment horizontal="center" vertical="top"/>
    </xf>
    <xf numFmtId="43" fontId="40" fillId="2" borderId="27" xfId="1" applyNumberFormat="1" applyFont="1" applyFill="1" applyBorder="1" applyAlignment="1" applyProtection="1">
      <alignment horizontal="right" vertical="top"/>
    </xf>
    <xf numFmtId="43" fontId="41" fillId="2" borderId="28" xfId="1" applyNumberFormat="1" applyFont="1" applyFill="1" applyBorder="1" applyAlignment="1" applyProtection="1">
      <alignment horizontal="right" vertical="top"/>
    </xf>
    <xf numFmtId="43" fontId="41" fillId="2" borderId="88" xfId="1" applyNumberFormat="1" applyFont="1" applyFill="1" applyBorder="1" applyAlignment="1" applyProtection="1">
      <alignment horizontal="right" vertical="top"/>
    </xf>
    <xf numFmtId="0" fontId="42" fillId="6" borderId="0" xfId="0" applyFont="1" applyFill="1" applyBorder="1" applyAlignment="1" applyProtection="1">
      <alignment horizontal="right" vertical="top"/>
    </xf>
    <xf numFmtId="43" fontId="11" fillId="2" borderId="1" xfId="1" applyNumberFormat="1" applyFont="1" applyFill="1" applyBorder="1" applyAlignment="1" applyProtection="1">
      <alignment horizontal="center" vertical="top" readingOrder="2"/>
      <protection locked="0"/>
    </xf>
    <xf numFmtId="43" fontId="11" fillId="0" borderId="0" xfId="1" applyNumberFormat="1" applyFont="1" applyFill="1" applyBorder="1" applyAlignment="1" applyProtection="1">
      <alignment horizontal="center" vertical="top" readingOrder="2"/>
    </xf>
    <xf numFmtId="43" fontId="11" fillId="2" borderId="0" xfId="1" applyNumberFormat="1" applyFont="1" applyFill="1" applyBorder="1" applyAlignment="1" applyProtection="1">
      <alignment horizontal="center" vertical="top" readingOrder="2"/>
    </xf>
    <xf numFmtId="43" fontId="11" fillId="6" borderId="0" xfId="1" applyNumberFormat="1" applyFont="1" applyFill="1" applyBorder="1" applyAlignment="1" applyProtection="1">
      <alignment horizontal="center" vertical="top" readingOrder="2"/>
    </xf>
    <xf numFmtId="43" fontId="11" fillId="2" borderId="1" xfId="1" applyNumberFormat="1" applyFont="1" applyFill="1" applyBorder="1" applyAlignment="1" applyProtection="1">
      <alignment horizontal="center" vertical="top" readingOrder="2"/>
    </xf>
    <xf numFmtId="43" fontId="11" fillId="0" borderId="18" xfId="1" applyNumberFormat="1" applyFont="1" applyFill="1" applyBorder="1" applyAlignment="1" applyProtection="1">
      <alignment horizontal="center" vertical="top" readingOrder="2"/>
    </xf>
    <xf numFmtId="43" fontId="11" fillId="0" borderId="5" xfId="1" applyNumberFormat="1" applyFont="1" applyFill="1" applyBorder="1" applyAlignment="1" applyProtection="1">
      <alignment horizontal="center" vertical="top" readingOrder="2"/>
    </xf>
    <xf numFmtId="43" fontId="11" fillId="0" borderId="5" xfId="1" applyNumberFormat="1" applyFont="1" applyFill="1" applyBorder="1" applyAlignment="1" applyProtection="1">
      <alignment horizontal="center" vertical="top"/>
    </xf>
    <xf numFmtId="0" fontId="12" fillId="0" borderId="0" xfId="0" applyFont="1" applyAlignment="1" applyProtection="1">
      <alignment horizontal="right" vertical="top" readingOrder="2"/>
    </xf>
    <xf numFmtId="0" fontId="12" fillId="6" borderId="0" xfId="0" applyFont="1" applyFill="1" applyBorder="1" applyAlignment="1" applyProtection="1">
      <alignment horizontal="right" vertical="top" readingOrder="2"/>
    </xf>
    <xf numFmtId="0" fontId="11" fillId="6" borderId="14" xfId="0" applyFont="1" applyFill="1" applyBorder="1" applyAlignment="1" applyProtection="1">
      <alignment horizontal="right" vertical="top" readingOrder="2"/>
    </xf>
    <xf numFmtId="0" fontId="16" fillId="6" borderId="0" xfId="0" applyFont="1" applyFill="1" applyAlignment="1" applyProtection="1">
      <alignment horizontal="right" vertical="top" textRotation="90" readingOrder="2"/>
    </xf>
    <xf numFmtId="0" fontId="11" fillId="6" borderId="0" xfId="0" applyFont="1" applyFill="1" applyBorder="1" applyAlignment="1" applyProtection="1">
      <alignment horizontal="right" vertical="top" readingOrder="2"/>
    </xf>
    <xf numFmtId="0" fontId="15" fillId="6" borderId="0" xfId="0" quotePrefix="1" applyFont="1" applyFill="1" applyAlignment="1" applyProtection="1">
      <alignment horizontal="right" vertical="top" readingOrder="2"/>
    </xf>
    <xf numFmtId="0" fontId="12" fillId="6" borderId="0" xfId="0" applyFont="1" applyFill="1" applyAlignment="1" applyProtection="1">
      <alignment horizontal="right" vertical="top" readingOrder="2"/>
    </xf>
    <xf numFmtId="165" fontId="12" fillId="6" borderId="15" xfId="3" applyNumberFormat="1" applyFont="1" applyFill="1" applyBorder="1" applyAlignment="1" applyProtection="1">
      <alignment horizontal="right" vertical="top" readingOrder="2"/>
    </xf>
    <xf numFmtId="0" fontId="43" fillId="6" borderId="0" xfId="0" applyFont="1" applyFill="1" applyAlignment="1" applyProtection="1">
      <alignment horizontal="right" vertical="top" textRotation="90" readingOrder="2"/>
    </xf>
    <xf numFmtId="0" fontId="15" fillId="6" borderId="0" xfId="0" applyFont="1" applyFill="1" applyBorder="1" applyAlignment="1" applyProtection="1">
      <alignment horizontal="right" vertical="top" readingOrder="2"/>
    </xf>
    <xf numFmtId="0" fontId="15" fillId="6" borderId="0" xfId="0" applyFont="1" applyFill="1" applyBorder="1" applyAlignment="1" applyProtection="1">
      <alignment horizontal="left" vertical="top" readingOrder="2"/>
    </xf>
    <xf numFmtId="0" fontId="15" fillId="0" borderId="0" xfId="0" applyFont="1" applyAlignment="1" applyProtection="1">
      <alignment horizontal="right" vertical="top" readingOrder="2"/>
      <protection locked="0"/>
    </xf>
    <xf numFmtId="0" fontId="15" fillId="6" borderId="0" xfId="0" applyFont="1" applyFill="1" applyAlignment="1" applyProtection="1">
      <alignment horizontal="right" vertical="top" readingOrder="2"/>
    </xf>
    <xf numFmtId="9" fontId="15" fillId="11" borderId="0" xfId="3" applyFont="1" applyFill="1" applyBorder="1" applyAlignment="1" applyProtection="1">
      <alignment horizontal="right" vertical="top"/>
    </xf>
    <xf numFmtId="165" fontId="15" fillId="6" borderId="0" xfId="4" applyNumberFormat="1" applyFont="1" applyFill="1" applyAlignment="1" applyProtection="1">
      <alignment horizontal="right" vertical="top" readingOrder="2"/>
    </xf>
    <xf numFmtId="0" fontId="15" fillId="6" borderId="0" xfId="0" applyFont="1" applyFill="1" applyAlignment="1" applyProtection="1">
      <alignment horizontal="right" vertical="top" readingOrder="2"/>
      <protection locked="0"/>
    </xf>
    <xf numFmtId="0" fontId="15" fillId="6" borderId="0" xfId="0" applyFont="1" applyFill="1" applyBorder="1" applyAlignment="1" applyProtection="1">
      <alignment horizontal="center" vertical="top" readingOrder="2"/>
    </xf>
    <xf numFmtId="0" fontId="15" fillId="0" borderId="0" xfId="0" applyFont="1" applyAlignment="1" applyProtection="1">
      <alignment horizontal="right" vertical="top" readingOrder="2"/>
    </xf>
    <xf numFmtId="0" fontId="13" fillId="6" borderId="0" xfId="0" applyFont="1" applyFill="1" applyBorder="1" applyAlignment="1" applyProtection="1">
      <alignment horizontal="right" vertical="top" readingOrder="2"/>
    </xf>
    <xf numFmtId="0" fontId="14" fillId="6" borderId="0" xfId="0" applyFont="1" applyFill="1" applyBorder="1" applyAlignment="1" applyProtection="1">
      <alignment horizontal="right" vertical="top" readingOrder="2"/>
    </xf>
    <xf numFmtId="0" fontId="15" fillId="6" borderId="0" xfId="0" applyFont="1" applyFill="1" applyBorder="1" applyAlignment="1" applyProtection="1">
      <alignment horizontal="right" vertical="top" readingOrder="2"/>
    </xf>
    <xf numFmtId="0" fontId="45" fillId="0" borderId="17" xfId="6" applyFont="1" applyFill="1" applyBorder="1" applyAlignment="1" applyProtection="1">
      <alignment horizontal="center" vertical="center" wrapText="1" readingOrder="1"/>
    </xf>
    <xf numFmtId="0" fontId="45" fillId="0" borderId="17" xfId="6" applyFont="1" applyFill="1" applyBorder="1" applyAlignment="1" applyProtection="1">
      <alignment horizontal="left" vertical="center" wrapText="1" readingOrder="1"/>
    </xf>
    <xf numFmtId="0" fontId="45" fillId="0" borderId="17" xfId="6" applyFont="1" applyBorder="1" applyAlignment="1" applyProtection="1">
      <alignment horizontal="center" vertical="center" wrapText="1" readingOrder="1"/>
    </xf>
    <xf numFmtId="0" fontId="45" fillId="0" borderId="17" xfId="6" applyFont="1" applyBorder="1" applyAlignment="1" applyProtection="1">
      <alignment horizontal="left" vertical="center" wrapText="1" readingOrder="1"/>
    </xf>
    <xf numFmtId="43" fontId="12" fillId="2" borderId="10" xfId="0" applyNumberFormat="1" applyFont="1" applyFill="1" applyBorder="1" applyAlignment="1" applyProtection="1">
      <alignment horizontal="center" vertical="center"/>
    </xf>
    <xf numFmtId="0" fontId="11" fillId="6" borderId="0" xfId="0" applyFont="1" applyFill="1" applyBorder="1" applyAlignment="1" applyProtection="1">
      <alignment horizontal="right"/>
    </xf>
    <xf numFmtId="0" fontId="9" fillId="6" borderId="0" xfId="0" applyFont="1" applyFill="1" applyAlignment="1">
      <alignment horizontal="right"/>
    </xf>
    <xf numFmtId="0" fontId="9" fillId="6" borderId="0" xfId="0" applyFont="1" applyFill="1" applyAlignment="1">
      <alignment horizontal="center" vertical="top"/>
    </xf>
    <xf numFmtId="165" fontId="12" fillId="0" borderId="45" xfId="2" applyNumberFormat="1" applyFont="1" applyFill="1" applyBorder="1" applyAlignment="1" applyProtection="1">
      <alignment horizontal="center" vertical="center" wrapText="1"/>
    </xf>
    <xf numFmtId="165" fontId="12" fillId="0" borderId="46" xfId="2" applyNumberFormat="1" applyFont="1" applyFill="1" applyBorder="1" applyAlignment="1" applyProtection="1">
      <alignment horizontal="center" vertical="center" wrapText="1"/>
    </xf>
    <xf numFmtId="165" fontId="12" fillId="0" borderId="47" xfId="2" applyNumberFormat="1" applyFont="1" applyFill="1" applyBorder="1" applyAlignment="1" applyProtection="1">
      <alignment horizontal="center" vertical="center" wrapText="1"/>
    </xf>
    <xf numFmtId="165" fontId="12" fillId="6" borderId="17" xfId="4" applyNumberFormat="1" applyFont="1" applyFill="1" applyBorder="1" applyAlignment="1" applyProtection="1">
      <alignment horizontal="center" vertical="center" wrapText="1"/>
    </xf>
    <xf numFmtId="0" fontId="12" fillId="6" borderId="0" xfId="0" applyFont="1" applyFill="1" applyAlignment="1" applyProtection="1">
      <alignment horizontal="center" vertical="center"/>
    </xf>
    <xf numFmtId="43" fontId="12" fillId="15" borderId="99" xfId="0" applyNumberFormat="1" applyFont="1" applyFill="1" applyBorder="1" applyAlignment="1" applyProtection="1">
      <alignment horizontal="center" vertical="top" readingOrder="2"/>
      <protection locked="0"/>
    </xf>
    <xf numFmtId="0" fontId="12" fillId="6" borderId="0" xfId="0" applyFont="1" applyFill="1" applyBorder="1" applyAlignment="1" applyProtection="1">
      <alignment horizontal="center" vertical="top" readingOrder="2"/>
    </xf>
    <xf numFmtId="0" fontId="11" fillId="6" borderId="117" xfId="0" applyFont="1" applyFill="1" applyBorder="1" applyAlignment="1" applyProtection="1">
      <alignment horizontal="left" vertical="top" readingOrder="2"/>
    </xf>
    <xf numFmtId="0" fontId="15" fillId="6" borderId="0" xfId="0" quotePrefix="1" applyFont="1" applyFill="1" applyAlignment="1" applyProtection="1">
      <alignment horizontal="right" vertical="top" readingOrder="2"/>
    </xf>
    <xf numFmtId="0" fontId="15" fillId="6" borderId="0" xfId="0" applyFont="1" applyFill="1" applyBorder="1" applyAlignment="1" applyProtection="1">
      <alignment horizontal="right" vertical="top" readingOrder="2"/>
    </xf>
    <xf numFmtId="0" fontId="12" fillId="6" borderId="0" xfId="0" applyFont="1" applyFill="1" applyBorder="1" applyAlignment="1" applyProtection="1">
      <alignment horizontal="right" vertical="top" readingOrder="2"/>
    </xf>
    <xf numFmtId="0" fontId="11" fillId="6" borderId="4" xfId="0" applyFont="1" applyFill="1" applyBorder="1" applyAlignment="1" applyProtection="1">
      <alignment horizontal="right" vertical="top" readingOrder="2"/>
    </xf>
    <xf numFmtId="0" fontId="11" fillId="6" borderId="14" xfId="0" applyFont="1" applyFill="1" applyBorder="1" applyAlignment="1" applyProtection="1">
      <alignment horizontal="right" vertical="top" readingOrder="2"/>
    </xf>
    <xf numFmtId="0" fontId="11" fillId="6" borderId="5" xfId="0" applyFont="1" applyFill="1" applyBorder="1" applyAlignment="1" applyProtection="1">
      <alignment horizontal="right" vertical="top" readingOrder="2"/>
    </xf>
    <xf numFmtId="0" fontId="11" fillId="4" borderId="11" xfId="0" applyFont="1" applyFill="1" applyBorder="1" applyAlignment="1" applyProtection="1">
      <alignment horizontal="right" vertical="top" readingOrder="2"/>
    </xf>
    <xf numFmtId="0" fontId="11" fillId="4" borderId="12" xfId="0" applyFont="1" applyFill="1" applyBorder="1" applyAlignment="1" applyProtection="1">
      <alignment horizontal="right" vertical="top" readingOrder="2"/>
    </xf>
    <xf numFmtId="0" fontId="11" fillId="4" borderId="13" xfId="0" applyFont="1" applyFill="1" applyBorder="1" applyAlignment="1" applyProtection="1">
      <alignment horizontal="right" vertical="top" readingOrder="2"/>
    </xf>
    <xf numFmtId="0" fontId="12" fillId="6" borderId="16" xfId="0" applyFont="1" applyFill="1" applyBorder="1" applyAlignment="1" applyProtection="1">
      <alignment horizontal="right" vertical="top"/>
    </xf>
    <xf numFmtId="0" fontId="16" fillId="6" borderId="0" xfId="0" applyFont="1" applyFill="1" applyAlignment="1" applyProtection="1">
      <alignment horizontal="right" vertical="top" textRotation="90" readingOrder="2"/>
    </xf>
    <xf numFmtId="0" fontId="11" fillId="6" borderId="0" xfId="0" applyFont="1" applyFill="1" applyBorder="1" applyAlignment="1" applyProtection="1">
      <alignment horizontal="right" vertical="top" readingOrder="2"/>
    </xf>
    <xf numFmtId="0" fontId="11" fillId="0" borderId="4" xfId="0" applyFont="1" applyFill="1" applyBorder="1" applyAlignment="1" applyProtection="1">
      <alignment horizontal="right" vertical="top" readingOrder="2"/>
    </xf>
    <xf numFmtId="0" fontId="11" fillId="0" borderId="14" xfId="0" applyFont="1" applyFill="1" applyBorder="1" applyAlignment="1" applyProtection="1">
      <alignment horizontal="right" vertical="top" readingOrder="2"/>
    </xf>
    <xf numFmtId="0" fontId="11" fillId="0" borderId="5" xfId="0" applyFont="1" applyFill="1" applyBorder="1" applyAlignment="1" applyProtection="1">
      <alignment horizontal="right" vertical="top" readingOrder="2"/>
    </xf>
    <xf numFmtId="0" fontId="11" fillId="6" borderId="117" xfId="0" applyFont="1" applyFill="1" applyBorder="1" applyAlignment="1" applyProtection="1">
      <alignment horizontal="right" readingOrder="2"/>
    </xf>
    <xf numFmtId="43" fontId="11" fillId="6" borderId="4" xfId="1" applyNumberFormat="1" applyFont="1" applyFill="1" applyBorder="1" applyAlignment="1" applyProtection="1">
      <alignment horizontal="center" vertical="top" readingOrder="2"/>
    </xf>
    <xf numFmtId="43" fontId="11" fillId="6" borderId="14" xfId="1" applyNumberFormat="1" applyFont="1" applyFill="1" applyBorder="1" applyAlignment="1" applyProtection="1">
      <alignment horizontal="center" vertical="top" readingOrder="2"/>
    </xf>
    <xf numFmtId="43" fontId="11" fillId="6" borderId="5" xfId="1" applyNumberFormat="1" applyFont="1" applyFill="1" applyBorder="1" applyAlignment="1" applyProtection="1">
      <alignment horizontal="center" vertical="top" readingOrder="2"/>
    </xf>
    <xf numFmtId="0" fontId="11" fillId="0" borderId="62" xfId="0" applyFont="1" applyBorder="1" applyAlignment="1" applyProtection="1">
      <alignment horizontal="right" vertical="top" readingOrder="2"/>
    </xf>
    <xf numFmtId="0" fontId="11" fillId="0" borderId="7" xfId="0" applyFont="1" applyBorder="1" applyAlignment="1" applyProtection="1">
      <alignment horizontal="right" vertical="top" readingOrder="2"/>
    </xf>
    <xf numFmtId="0" fontId="11" fillId="0" borderId="63" xfId="0" applyFont="1" applyBorder="1" applyAlignment="1" applyProtection="1">
      <alignment horizontal="right" vertical="top" readingOrder="2"/>
    </xf>
    <xf numFmtId="0" fontId="11" fillId="6" borderId="0" xfId="0" applyFont="1" applyFill="1" applyAlignment="1" applyProtection="1">
      <alignment horizontal="right" vertical="top" readingOrder="2"/>
    </xf>
    <xf numFmtId="0" fontId="12" fillId="0" borderId="0" xfId="0" applyFont="1" applyAlignment="1" applyProtection="1">
      <alignment horizontal="right" vertical="top" readingOrder="2"/>
    </xf>
    <xf numFmtId="0" fontId="15" fillId="6" borderId="96" xfId="0" applyFont="1" applyFill="1" applyBorder="1" applyAlignment="1" applyProtection="1">
      <alignment horizontal="left" vertical="top" readingOrder="2"/>
    </xf>
    <xf numFmtId="0" fontId="15" fillId="6" borderId="97" xfId="0" applyFont="1" applyFill="1" applyBorder="1" applyAlignment="1" applyProtection="1">
      <alignment horizontal="left" vertical="top" readingOrder="2"/>
    </xf>
    <xf numFmtId="0" fontId="15" fillId="6" borderId="98" xfId="0" applyFont="1" applyFill="1" applyBorder="1" applyAlignment="1" applyProtection="1">
      <alignment horizontal="left" vertical="top" readingOrder="2"/>
    </xf>
    <xf numFmtId="0" fontId="11" fillId="8" borderId="11" xfId="0" applyFont="1" applyFill="1" applyBorder="1" applyAlignment="1" applyProtection="1">
      <alignment horizontal="right" vertical="top" readingOrder="2"/>
      <protection locked="0"/>
    </xf>
    <xf numFmtId="0" fontId="11" fillId="8" borderId="12" xfId="0" applyFont="1" applyFill="1" applyBorder="1" applyAlignment="1" applyProtection="1">
      <alignment horizontal="right" vertical="top" readingOrder="2"/>
      <protection locked="0"/>
    </xf>
    <xf numFmtId="0" fontId="11" fillId="8" borderId="13" xfId="0" applyFont="1" applyFill="1" applyBorder="1" applyAlignment="1" applyProtection="1">
      <alignment horizontal="right" vertical="top" readingOrder="2"/>
      <protection locked="0"/>
    </xf>
    <xf numFmtId="0" fontId="11" fillId="6" borderId="93" xfId="0" applyFont="1" applyFill="1" applyBorder="1" applyAlignment="1" applyProtection="1">
      <alignment horizontal="right" vertical="top" readingOrder="2"/>
    </xf>
    <xf numFmtId="0" fontId="11" fillId="6" borderId="94" xfId="0" applyFont="1" applyFill="1" applyBorder="1" applyAlignment="1" applyProtection="1">
      <alignment horizontal="right" vertical="top" readingOrder="2"/>
    </xf>
    <xf numFmtId="0" fontId="11" fillId="6" borderId="95" xfId="0" applyFont="1" applyFill="1" applyBorder="1" applyAlignment="1" applyProtection="1">
      <alignment horizontal="right" vertical="top" readingOrder="2"/>
    </xf>
    <xf numFmtId="0" fontId="12" fillId="6" borderId="0" xfId="0" applyFont="1" applyFill="1" applyBorder="1" applyAlignment="1" applyProtection="1">
      <alignment horizontal="right" vertical="top" indent="2" readingOrder="2"/>
    </xf>
    <xf numFmtId="0" fontId="11" fillId="2" borderId="0" xfId="0" applyFont="1" applyFill="1" applyBorder="1" applyAlignment="1" applyProtection="1">
      <alignment horizontal="right" vertical="top" readingOrder="2"/>
    </xf>
    <xf numFmtId="0" fontId="11" fillId="10" borderId="4" xfId="0" applyFont="1" applyFill="1" applyBorder="1" applyAlignment="1" applyProtection="1">
      <alignment horizontal="right" vertical="top" readingOrder="2"/>
    </xf>
    <xf numFmtId="0" fontId="11" fillId="10" borderId="14" xfId="0" applyFont="1" applyFill="1" applyBorder="1" applyAlignment="1" applyProtection="1">
      <alignment horizontal="right" vertical="top" readingOrder="2"/>
    </xf>
    <xf numFmtId="0" fontId="11" fillId="10" borderId="5" xfId="0" applyFont="1" applyFill="1" applyBorder="1" applyAlignment="1" applyProtection="1">
      <alignment horizontal="right" vertical="top" readingOrder="2"/>
    </xf>
    <xf numFmtId="0" fontId="11" fillId="6" borderId="0" xfId="0" applyFont="1" applyFill="1" applyAlignment="1" applyProtection="1">
      <alignment horizontal="right"/>
    </xf>
    <xf numFmtId="0" fontId="13" fillId="2" borderId="17" xfId="0" applyFont="1" applyFill="1" applyBorder="1" applyAlignment="1" applyProtection="1">
      <alignment horizontal="center" vertical="center" wrapText="1"/>
    </xf>
    <xf numFmtId="0" fontId="11" fillId="2" borderId="0" xfId="0" applyFont="1" applyFill="1" applyAlignment="1" applyProtection="1">
      <alignment horizontal="right" wrapText="1"/>
    </xf>
    <xf numFmtId="0" fontId="11" fillId="2" borderId="11" xfId="0" applyFont="1" applyFill="1" applyBorder="1" applyAlignment="1" applyProtection="1">
      <alignment horizontal="center" vertical="top"/>
    </xf>
    <xf numFmtId="0" fontId="11" fillId="2" borderId="12" xfId="0" applyFont="1" applyFill="1" applyBorder="1" applyAlignment="1" applyProtection="1">
      <alignment horizontal="center" vertical="top"/>
    </xf>
    <xf numFmtId="0" fontId="11" fillId="2" borderId="13" xfId="0" applyFont="1" applyFill="1" applyBorder="1" applyAlignment="1" applyProtection="1">
      <alignment horizontal="center" vertical="top"/>
    </xf>
    <xf numFmtId="0" fontId="7" fillId="11" borderId="100" xfId="0" applyFont="1" applyFill="1" applyBorder="1" applyAlignment="1" applyProtection="1">
      <alignment horizontal="center" vertical="center" wrapText="1" readingOrder="2"/>
    </xf>
    <xf numFmtId="0" fontId="7" fillId="11" borderId="101" xfId="0" applyFont="1" applyFill="1" applyBorder="1" applyAlignment="1" applyProtection="1">
      <alignment horizontal="center" vertical="center" wrapText="1" readingOrder="2"/>
    </xf>
    <xf numFmtId="0" fontId="7" fillId="11" borderId="102" xfId="0" applyFont="1" applyFill="1" applyBorder="1" applyAlignment="1" applyProtection="1">
      <alignment horizontal="center" vertical="center" wrapText="1" readingOrder="2"/>
    </xf>
    <xf numFmtId="0" fontId="7" fillId="11" borderId="103" xfId="0" applyFont="1" applyFill="1" applyBorder="1" applyAlignment="1" applyProtection="1">
      <alignment horizontal="center" vertical="center" wrapText="1" readingOrder="2"/>
    </xf>
    <xf numFmtId="0" fontId="7" fillId="11" borderId="0" xfId="0" applyFont="1" applyFill="1" applyBorder="1" applyAlignment="1" applyProtection="1">
      <alignment horizontal="center" vertical="center" wrapText="1" readingOrder="2"/>
    </xf>
    <xf numFmtId="0" fontId="7" fillId="11" borderId="104" xfId="0" applyFont="1" applyFill="1" applyBorder="1" applyAlignment="1" applyProtection="1">
      <alignment horizontal="center" vertical="center" wrapText="1" readingOrder="2"/>
    </xf>
    <xf numFmtId="0" fontId="7" fillId="11" borderId="105" xfId="0" applyFont="1" applyFill="1" applyBorder="1" applyAlignment="1" applyProtection="1">
      <alignment horizontal="center" vertical="center" wrapText="1" readingOrder="2"/>
    </xf>
    <xf numFmtId="0" fontId="7" fillId="11" borderId="106" xfId="0" applyFont="1" applyFill="1" applyBorder="1" applyAlignment="1" applyProtection="1">
      <alignment horizontal="center" vertical="center" wrapText="1" readingOrder="2"/>
    </xf>
    <xf numFmtId="0" fontId="7" fillId="11" borderId="107" xfId="0" applyFont="1" applyFill="1" applyBorder="1" applyAlignment="1" applyProtection="1">
      <alignment horizontal="center" vertical="center" wrapText="1" readingOrder="2"/>
    </xf>
    <xf numFmtId="43" fontId="11" fillId="6" borderId="11" xfId="0" applyNumberFormat="1" applyFont="1" applyFill="1" applyBorder="1" applyAlignment="1" applyProtection="1">
      <alignment horizontal="center" vertical="top"/>
    </xf>
    <xf numFmtId="0" fontId="11" fillId="6" borderId="12" xfId="0" applyFont="1" applyFill="1" applyBorder="1" applyAlignment="1" applyProtection="1">
      <alignment horizontal="center" vertical="top"/>
    </xf>
    <xf numFmtId="0" fontId="11" fillId="6" borderId="62" xfId="0" applyFont="1" applyFill="1" applyBorder="1" applyAlignment="1" applyProtection="1">
      <alignment horizontal="center" vertical="center"/>
    </xf>
    <xf numFmtId="0" fontId="11" fillId="6" borderId="116" xfId="0" applyFont="1" applyFill="1" applyBorder="1" applyAlignment="1" applyProtection="1">
      <alignment horizontal="center" vertical="center"/>
    </xf>
    <xf numFmtId="0" fontId="11" fillId="0" borderId="62" xfId="2" applyNumberFormat="1" applyFont="1" applyFill="1" applyBorder="1" applyAlignment="1" applyProtection="1">
      <alignment horizontal="center" vertical="center" wrapText="1"/>
    </xf>
    <xf numFmtId="0" fontId="11" fillId="0" borderId="116" xfId="2" applyNumberFormat="1" applyFont="1" applyFill="1" applyBorder="1" applyAlignment="1" applyProtection="1">
      <alignment horizontal="center" vertical="center" wrapText="1"/>
    </xf>
    <xf numFmtId="0" fontId="7" fillId="6" borderId="16" xfId="0" applyFont="1" applyFill="1" applyBorder="1" applyAlignment="1" applyProtection="1">
      <alignment horizontal="right" vertical="center" wrapText="1" readingOrder="2"/>
    </xf>
    <xf numFmtId="0" fontId="8" fillId="6" borderId="62" xfId="0" applyFont="1" applyFill="1" applyBorder="1" applyAlignment="1" applyProtection="1">
      <alignment horizontal="right" vertical="center" wrapText="1" readingOrder="2"/>
    </xf>
    <xf numFmtId="0" fontId="7" fillId="6" borderId="7" xfId="0" applyFont="1" applyFill="1" applyBorder="1" applyAlignment="1" applyProtection="1">
      <alignment horizontal="right" vertical="center" wrapText="1" readingOrder="2"/>
    </xf>
    <xf numFmtId="0" fontId="7" fillId="6" borderId="63" xfId="0" applyFont="1" applyFill="1" applyBorder="1" applyAlignment="1" applyProtection="1">
      <alignment horizontal="right" vertical="center" wrapText="1" readingOrder="2"/>
    </xf>
    <xf numFmtId="0" fontId="8" fillId="6" borderId="7" xfId="0" applyFont="1" applyFill="1" applyBorder="1" applyAlignment="1" applyProtection="1">
      <alignment horizontal="right" vertical="center" wrapText="1" readingOrder="2"/>
    </xf>
    <xf numFmtId="0" fontId="7" fillId="6" borderId="62" xfId="0" applyFont="1" applyFill="1" applyBorder="1" applyAlignment="1" applyProtection="1">
      <alignment horizontal="right" vertical="center" wrapText="1" readingOrder="2"/>
    </xf>
    <xf numFmtId="0" fontId="8" fillId="6" borderId="63" xfId="0" applyFont="1" applyFill="1" applyBorder="1" applyAlignment="1" applyProtection="1">
      <alignment horizontal="right" vertical="center" wrapText="1" readingOrder="2"/>
    </xf>
    <xf numFmtId="0" fontId="22" fillId="6" borderId="0" xfId="5" applyFont="1" applyFill="1" applyAlignment="1" applyProtection="1">
      <alignment horizontal="right" wrapText="1" readingOrder="2"/>
    </xf>
    <xf numFmtId="0" fontId="24" fillId="6" borderId="0" xfId="5" applyFont="1" applyFill="1" applyAlignment="1" applyProtection="1">
      <alignment horizontal="right" vertical="top" wrapText="1" readingOrder="2"/>
    </xf>
    <xf numFmtId="0" fontId="23" fillId="6" borderId="0" xfId="5" applyFont="1" applyFill="1" applyAlignment="1" applyProtection="1">
      <alignment horizontal="right" vertical="top" wrapText="1" readingOrder="2"/>
    </xf>
    <xf numFmtId="0" fontId="8" fillId="4" borderId="17" xfId="5" applyFont="1" applyFill="1" applyBorder="1" applyAlignment="1" applyProtection="1">
      <alignment horizontal="right" vertical="top" wrapText="1" readingOrder="2"/>
    </xf>
    <xf numFmtId="0" fontId="7" fillId="0" borderId="17" xfId="0" applyFont="1" applyBorder="1" applyAlignment="1">
      <alignment horizontal="right" vertical="center" wrapText="1" readingOrder="2"/>
    </xf>
    <xf numFmtId="0" fontId="8" fillId="4" borderId="17" xfId="0" applyFont="1" applyFill="1" applyBorder="1" applyAlignment="1">
      <alignment horizontal="right" vertical="center" wrapText="1" readingOrder="2"/>
    </xf>
    <xf numFmtId="0" fontId="10" fillId="0" borderId="16" xfId="5" applyFont="1" applyBorder="1" applyAlignment="1" applyProtection="1">
      <alignment horizontal="right" vertical="top" wrapText="1" readingOrder="2"/>
    </xf>
    <xf numFmtId="0" fontId="9" fillId="14" borderId="17" xfId="0" applyFont="1" applyFill="1" applyBorder="1" applyAlignment="1" applyProtection="1">
      <alignment horizontal="right" vertical="center" wrapText="1" readingOrder="2"/>
    </xf>
    <xf numFmtId="0" fontId="9" fillId="0" borderId="17" xfId="0" applyFont="1" applyBorder="1" applyAlignment="1">
      <alignment horizontal="right" vertical="center" wrapText="1" readingOrder="2"/>
    </xf>
    <xf numFmtId="0" fontId="7" fillId="6" borderId="0" xfId="5" applyFont="1" applyFill="1" applyAlignment="1" applyProtection="1">
      <alignment horizontal="right" wrapText="1" readingOrder="2"/>
    </xf>
    <xf numFmtId="0" fontId="26" fillId="6" borderId="18" xfId="0" applyFont="1" applyFill="1" applyBorder="1" applyAlignment="1" applyProtection="1">
      <alignment horizontal="right" vertical="top"/>
    </xf>
    <xf numFmtId="0" fontId="26" fillId="6" borderId="60" xfId="0" applyFont="1" applyFill="1" applyBorder="1" applyAlignment="1" applyProtection="1">
      <alignment horizontal="right" vertical="top"/>
    </xf>
    <xf numFmtId="0" fontId="25" fillId="6" borderId="78" xfId="0" applyFont="1" applyFill="1" applyBorder="1" applyAlignment="1" applyProtection="1">
      <alignment horizontal="right" vertical="top"/>
    </xf>
    <xf numFmtId="0" fontId="25" fillId="6" borderId="79" xfId="0" applyFont="1" applyFill="1" applyBorder="1" applyAlignment="1" applyProtection="1">
      <alignment horizontal="right" vertical="top"/>
    </xf>
    <xf numFmtId="0" fontId="25" fillId="6" borderId="81" xfId="0" applyFont="1" applyFill="1" applyBorder="1" applyAlignment="1" applyProtection="1">
      <alignment horizontal="right" vertical="top"/>
    </xf>
    <xf numFmtId="0" fontId="25" fillId="6" borderId="17" xfId="0" applyFont="1" applyFill="1" applyBorder="1" applyAlignment="1" applyProtection="1">
      <alignment horizontal="right" vertical="top"/>
    </xf>
    <xf numFmtId="0" fontId="25" fillId="6" borderId="83" xfId="0" applyFont="1" applyFill="1" applyBorder="1" applyAlignment="1" applyProtection="1">
      <alignment horizontal="right" vertical="top"/>
    </xf>
    <xf numFmtId="0" fontId="25" fillId="6" borderId="10" xfId="0" applyFont="1" applyFill="1" applyBorder="1" applyAlignment="1" applyProtection="1">
      <alignment horizontal="right" vertical="top"/>
    </xf>
    <xf numFmtId="0" fontId="25" fillId="6" borderId="18" xfId="0" applyFont="1" applyFill="1" applyBorder="1" applyAlignment="1" applyProtection="1">
      <alignment horizontal="right" vertical="top"/>
    </xf>
    <xf numFmtId="0" fontId="25" fillId="6" borderId="60" xfId="0" applyFont="1" applyFill="1" applyBorder="1" applyAlignment="1" applyProtection="1">
      <alignment horizontal="right" vertical="top"/>
    </xf>
    <xf numFmtId="0" fontId="30" fillId="6" borderId="0" xfId="0" applyFont="1" applyFill="1" applyAlignment="1" applyProtection="1">
      <alignment horizontal="right" vertical="top"/>
    </xf>
    <xf numFmtId="0" fontId="11" fillId="6" borderId="0" xfId="0" applyFont="1" applyFill="1" applyAlignment="1" applyProtection="1">
      <alignment horizontal="right" vertical="top"/>
    </xf>
    <xf numFmtId="0" fontId="12" fillId="0" borderId="0" xfId="0" applyFont="1" applyAlignment="1" applyProtection="1">
      <alignment horizontal="right" vertical="top"/>
    </xf>
    <xf numFmtId="43" fontId="11" fillId="6" borderId="4" xfId="1" applyNumberFormat="1" applyFont="1" applyFill="1" applyBorder="1" applyAlignment="1" applyProtection="1">
      <alignment horizontal="center" vertical="top"/>
    </xf>
    <xf numFmtId="43" fontId="11" fillId="6" borderId="14" xfId="1" applyNumberFormat="1" applyFont="1" applyFill="1" applyBorder="1" applyAlignment="1" applyProtection="1">
      <alignment horizontal="center" vertical="top"/>
    </xf>
    <xf numFmtId="43" fontId="11" fillId="6" borderId="5" xfId="1" applyNumberFormat="1" applyFont="1" applyFill="1" applyBorder="1" applyAlignment="1" applyProtection="1">
      <alignment horizontal="center" vertical="top"/>
    </xf>
    <xf numFmtId="0" fontId="11" fillId="6" borderId="0" xfId="0" applyFont="1" applyFill="1" applyBorder="1" applyAlignment="1" applyProtection="1">
      <alignment horizontal="right" vertical="top"/>
    </xf>
    <xf numFmtId="0" fontId="26" fillId="0" borderId="62" xfId="0" applyFont="1" applyBorder="1" applyAlignment="1" applyProtection="1">
      <alignment horizontal="center" vertical="top"/>
    </xf>
    <xf numFmtId="0" fontId="26" fillId="0" borderId="7" xfId="0" applyFont="1" applyBorder="1" applyAlignment="1" applyProtection="1">
      <alignment horizontal="center" vertical="top"/>
    </xf>
    <xf numFmtId="0" fontId="26" fillId="0" borderId="63" xfId="0" applyFont="1" applyBorder="1" applyAlignment="1" applyProtection="1">
      <alignment horizontal="center" vertical="top"/>
    </xf>
    <xf numFmtId="0" fontId="11" fillId="13" borderId="11" xfId="0" applyFont="1" applyFill="1" applyBorder="1" applyAlignment="1" applyProtection="1">
      <alignment horizontal="right" vertical="top"/>
    </xf>
    <xf numFmtId="0" fontId="11" fillId="13" borderId="12" xfId="0" applyFont="1" applyFill="1" applyBorder="1" applyAlignment="1" applyProtection="1">
      <alignment horizontal="right" vertical="top"/>
    </xf>
    <xf numFmtId="0" fontId="11" fillId="13" borderId="13" xfId="0" applyFont="1" applyFill="1" applyBorder="1" applyAlignment="1" applyProtection="1">
      <alignment horizontal="right" vertical="top"/>
    </xf>
    <xf numFmtId="0" fontId="18" fillId="6" borderId="0" xfId="0" applyFont="1" applyFill="1" applyAlignment="1" applyProtection="1">
      <alignment vertical="top"/>
    </xf>
    <xf numFmtId="0" fontId="9" fillId="6" borderId="0" xfId="0" applyFont="1" applyFill="1" applyAlignment="1" applyProtection="1">
      <alignment horizontal="right" vertical="top"/>
    </xf>
    <xf numFmtId="0" fontId="25" fillId="11" borderId="37" xfId="0" applyFont="1" applyFill="1" applyBorder="1" applyAlignment="1" applyProtection="1">
      <alignment horizontal="right" vertical="top"/>
    </xf>
    <xf numFmtId="0" fontId="25" fillId="11" borderId="56" xfId="0" applyFont="1" applyFill="1" applyBorder="1" applyAlignment="1" applyProtection="1">
      <alignment horizontal="right" vertical="top"/>
    </xf>
    <xf numFmtId="0" fontId="11" fillId="6" borderId="16" xfId="0" applyFont="1" applyFill="1" applyBorder="1" applyAlignment="1" applyProtection="1">
      <alignment horizontal="right" vertical="top"/>
    </xf>
    <xf numFmtId="0" fontId="12" fillId="6" borderId="26" xfId="0" applyFont="1" applyFill="1" applyBorder="1" applyAlignment="1" applyProtection="1">
      <alignment horizontal="right" vertical="top"/>
    </xf>
    <xf numFmtId="0" fontId="12" fillId="6" borderId="0" xfId="0" applyFont="1" applyFill="1" applyAlignment="1" applyProtection="1">
      <alignment horizontal="right" vertical="top" readingOrder="2"/>
    </xf>
    <xf numFmtId="0" fontId="11" fillId="12" borderId="11" xfId="0" applyFont="1" applyFill="1" applyBorder="1" applyAlignment="1" applyProtection="1">
      <alignment horizontal="right" vertical="top"/>
    </xf>
    <xf numFmtId="0" fontId="11" fillId="12" borderId="12" xfId="0" applyFont="1" applyFill="1" applyBorder="1" applyAlignment="1" applyProtection="1">
      <alignment horizontal="right" vertical="top"/>
    </xf>
    <xf numFmtId="0" fontId="11" fillId="12" borderId="13" xfId="0" applyFont="1" applyFill="1" applyBorder="1" applyAlignment="1" applyProtection="1">
      <alignment horizontal="right" vertical="top"/>
    </xf>
    <xf numFmtId="0" fontId="12" fillId="6" borderId="0" xfId="0" applyFont="1" applyFill="1" applyBorder="1" applyAlignment="1" applyProtection="1">
      <alignment horizontal="right" vertical="top"/>
    </xf>
    <xf numFmtId="0" fontId="18" fillId="6" borderId="0" xfId="5" applyFont="1" applyFill="1" applyAlignment="1" applyProtection="1">
      <alignment vertical="top"/>
    </xf>
    <xf numFmtId="0" fontId="9" fillId="6" borderId="0" xfId="5" applyFont="1" applyFill="1" applyAlignment="1" applyProtection="1">
      <alignment vertical="top"/>
    </xf>
    <xf numFmtId="0" fontId="44" fillId="19" borderId="17" xfId="6" applyFont="1" applyFill="1" applyBorder="1" applyAlignment="1" applyProtection="1">
      <alignment horizontal="center" vertical="center" wrapText="1" readingOrder="1"/>
    </xf>
    <xf numFmtId="0" fontId="17" fillId="18" borderId="17" xfId="6" applyFont="1" applyFill="1" applyBorder="1" applyAlignment="1" applyProtection="1">
      <alignment horizontal="center" vertical="top" wrapText="1" readingOrder="1"/>
    </xf>
    <xf numFmtId="0" fontId="36" fillId="17" borderId="17" xfId="6" applyFont="1" applyFill="1" applyBorder="1" applyAlignment="1" applyProtection="1">
      <alignment horizontal="center" vertical="top" wrapText="1" readingOrder="1"/>
    </xf>
    <xf numFmtId="43" fontId="37" fillId="17" borderId="17" xfId="6" applyNumberFormat="1" applyFont="1" applyFill="1" applyBorder="1" applyAlignment="1" applyProtection="1">
      <alignment horizontal="center" vertical="top" wrapText="1" readingOrder="1"/>
    </xf>
    <xf numFmtId="0" fontId="37" fillId="17" borderId="17" xfId="6" applyFont="1" applyFill="1" applyBorder="1" applyAlignment="1" applyProtection="1">
      <alignment horizontal="center" vertical="top" wrapText="1" readingOrder="1"/>
    </xf>
    <xf numFmtId="0" fontId="45" fillId="17" borderId="17" xfId="6" applyFont="1" applyFill="1" applyBorder="1" applyAlignment="1" applyProtection="1">
      <alignment horizontal="center" vertical="center" wrapText="1" readingOrder="1"/>
    </xf>
    <xf numFmtId="0" fontId="37" fillId="9" borderId="17" xfId="6" applyFont="1" applyFill="1" applyBorder="1" applyAlignment="1" applyProtection="1">
      <alignment horizontal="center" vertical="top" wrapText="1" readingOrder="1"/>
    </xf>
    <xf numFmtId="0" fontId="37" fillId="9" borderId="17" xfId="6" applyFont="1" applyFill="1" applyBorder="1" applyAlignment="1" applyProtection="1">
      <alignment vertical="top" wrapText="1" readingOrder="1"/>
    </xf>
    <xf numFmtId="0" fontId="36" fillId="0" borderId="62" xfId="6" applyFont="1" applyBorder="1" applyAlignment="1" applyProtection="1">
      <alignment horizontal="center" vertical="top" readingOrder="1"/>
    </xf>
    <xf numFmtId="0" fontId="36" fillId="0" borderId="7" xfId="6" applyFont="1" applyBorder="1" applyAlignment="1" applyProtection="1">
      <alignment horizontal="center" vertical="top" readingOrder="1"/>
    </xf>
    <xf numFmtId="0" fontId="36" fillId="0" borderId="63" xfId="6" applyFont="1" applyBorder="1" applyAlignment="1" applyProtection="1">
      <alignment horizontal="center" vertical="top" readingOrder="1"/>
    </xf>
    <xf numFmtId="0" fontId="36" fillId="0" borderId="62" xfId="6" applyFont="1" applyBorder="1" applyAlignment="1" applyProtection="1">
      <alignment horizontal="center" vertical="top" wrapText="1" readingOrder="2"/>
    </xf>
    <xf numFmtId="0" fontId="36" fillId="0" borderId="7" xfId="6" applyFont="1" applyBorder="1" applyAlignment="1" applyProtection="1">
      <alignment horizontal="center" vertical="top" wrapText="1" readingOrder="2"/>
    </xf>
    <xf numFmtId="0" fontId="36" fillId="0" borderId="63" xfId="6" applyFont="1" applyBorder="1" applyAlignment="1" applyProtection="1">
      <alignment horizontal="center" vertical="top" wrapText="1" readingOrder="2"/>
    </xf>
    <xf numFmtId="0" fontId="36" fillId="0" borderId="17" xfId="6" applyFont="1" applyBorder="1" applyAlignment="1" applyProtection="1">
      <alignment horizontal="center" vertical="top" wrapText="1" readingOrder="1"/>
    </xf>
  </cellXfs>
  <cellStyles count="7">
    <cellStyle name="Comma" xfId="2" builtinId="3"/>
    <cellStyle name="Comma 2" xfId="4" xr:uid="{00000000-0005-0000-0000-000000000000}"/>
    <cellStyle name="Comma_Sheet1" xfId="1" xr:uid="{00000000-0005-0000-0000-000001000000}"/>
    <cellStyle name="Normal" xfId="0" builtinId="0"/>
    <cellStyle name="Normal 2" xfId="5" xr:uid="{00000000-0005-0000-0000-000004000000}"/>
    <cellStyle name="Normal 3" xfId="6" xr:uid="{00000000-0005-0000-0000-000005000000}"/>
    <cellStyle name="Percent" xfId="3" builtinId="5"/>
  </cellStyles>
  <dxfs count="2">
    <dxf>
      <font>
        <b/>
        <i val="0"/>
        <color theme="0"/>
      </font>
      <fill>
        <patternFill>
          <bgColor rgb="FFC00000"/>
        </patternFill>
      </fill>
    </dxf>
    <dxf>
      <font>
        <color theme="0"/>
      </font>
      <fill>
        <patternFill>
          <bgColor rgb="FFC00000"/>
        </patternFill>
      </fill>
    </dxf>
  </dxfs>
  <tableStyles count="0" defaultTableStyle="TableStyleMedium9" defaultPivotStyle="PivotStyleLight16"/>
  <colors>
    <mruColors>
      <color rgb="FFCCFF9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sana.akter/Documents/Afsana/HQ/FLA/DRAFT%20CPB%20FLA%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otal FLA Budget"/>
      <sheetName val="Staff breakdown"/>
      <sheetName val="CP Budget Consolidation"/>
      <sheetName val="Sheet1"/>
    </sheetNames>
    <sheetDataSet>
      <sheetData sheetId="0"/>
      <sheetData sheetId="1"/>
      <sheetData sheetId="2">
        <row r="111">
          <cell r="B111" t="str">
            <v>Food - Variable costs, section I. ('Delivery and Distribution' costs line)</v>
          </cell>
        </row>
        <row r="119">
          <cell r="B119" t="str">
            <v>Head Office</v>
          </cell>
        </row>
        <row r="120">
          <cell r="B120" t="str">
            <v>Field Office</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DC140"/>
  <sheetViews>
    <sheetView rightToLeft="1" tabSelected="1" zoomScale="90" zoomScaleNormal="90" workbookViewId="0">
      <pane xSplit="7" ySplit="13" topLeftCell="H14" activePane="bottomRight" state="frozen"/>
      <selection activeCell="C50" sqref="C50"/>
      <selection pane="topRight" activeCell="C50" sqref="C50"/>
      <selection pane="bottomLeft" activeCell="C50" sqref="C50"/>
      <selection pane="bottomRight" activeCell="C2" sqref="C2:E2"/>
    </sheetView>
  </sheetViews>
  <sheetFormatPr defaultColWidth="8.81640625" defaultRowHeight="11.5" x14ac:dyDescent="0.25"/>
  <cols>
    <col min="1" max="1" width="1.7265625" style="17" customWidth="1"/>
    <col min="2" max="2" width="19.54296875" style="18" customWidth="1"/>
    <col min="3" max="4" width="8.81640625" style="18"/>
    <col min="5" max="5" width="11.81640625" style="18" customWidth="1"/>
    <col min="6" max="6" width="11.26953125" style="18" customWidth="1"/>
    <col min="7" max="7" width="0.81640625" style="107" customWidth="1"/>
    <col min="8" max="8" width="12.1796875" style="18" customWidth="1"/>
    <col min="9" max="9" width="0.81640625" style="108" customWidth="1"/>
    <col min="10" max="10" width="12.7265625" style="18" customWidth="1"/>
    <col min="11" max="11" width="0.81640625" style="108" customWidth="1"/>
    <col min="12" max="12" width="10.7265625" style="18" customWidth="1"/>
    <col min="13" max="13" width="0.81640625" style="18" customWidth="1"/>
    <col min="14" max="14" width="10.7265625" style="17" customWidth="1"/>
    <col min="15" max="15" width="0.81640625" style="108" hidden="1" customWidth="1"/>
    <col min="16" max="16" width="12.7265625" style="18" hidden="1" customWidth="1"/>
    <col min="17" max="17" width="0.81640625" style="108" hidden="1" customWidth="1"/>
    <col min="18" max="18" width="10.7265625" style="18" hidden="1" customWidth="1"/>
    <col min="19" max="19" width="0.81640625" style="18" hidden="1" customWidth="1"/>
    <col min="20" max="20" width="10.7265625" style="17" hidden="1" customWidth="1"/>
    <col min="21" max="21" width="1.1796875" style="12" customWidth="1"/>
    <col min="22" max="22" width="11.81640625" style="17" customWidth="1"/>
    <col min="23" max="23" width="2" style="12" customWidth="1"/>
    <col min="24" max="24" width="11" style="17" customWidth="1"/>
    <col min="25" max="25" width="12.7265625" style="17" customWidth="1"/>
    <col min="26" max="27" width="9.7265625" style="17" customWidth="1"/>
    <col min="28" max="28" width="8.81640625" style="17" customWidth="1"/>
    <col min="29" max="107" width="8.81640625" style="17"/>
    <col min="108" max="16384" width="8.81640625" style="18"/>
  </cols>
  <sheetData>
    <row r="1" spans="1:27" x14ac:dyDescent="0.25">
      <c r="A1" s="429"/>
      <c r="B1" s="430"/>
      <c r="C1" s="376"/>
      <c r="D1" s="376"/>
      <c r="E1" s="376"/>
      <c r="F1" s="376"/>
      <c r="G1" s="13"/>
      <c r="H1" s="13"/>
      <c r="I1" s="14"/>
      <c r="J1" s="15"/>
      <c r="K1" s="16"/>
      <c r="L1" s="15"/>
      <c r="M1" s="15"/>
      <c r="N1" s="388"/>
      <c r="O1" s="389"/>
      <c r="P1" s="388"/>
      <c r="Q1" s="388"/>
      <c r="R1" s="388"/>
      <c r="S1" s="388"/>
      <c r="T1" s="388"/>
      <c r="U1" s="388"/>
      <c r="V1" s="388"/>
      <c r="W1" s="388"/>
      <c r="X1" s="388"/>
      <c r="Y1" s="390" t="s">
        <v>294</v>
      </c>
      <c r="Z1" s="376"/>
      <c r="AA1" s="376"/>
    </row>
    <row r="2" spans="1:27" x14ac:dyDescent="0.25">
      <c r="A2" s="376"/>
      <c r="B2" s="19" t="s">
        <v>87</v>
      </c>
      <c r="C2" s="434" t="s">
        <v>88</v>
      </c>
      <c r="D2" s="435"/>
      <c r="E2" s="436"/>
      <c r="F2" s="376"/>
      <c r="G2" s="371"/>
      <c r="H2" s="374"/>
      <c r="I2" s="374"/>
      <c r="J2" s="374"/>
      <c r="K2" s="374"/>
      <c r="L2" s="374"/>
      <c r="M2" s="374"/>
      <c r="N2" s="374"/>
      <c r="O2" s="374"/>
      <c r="P2" s="374"/>
      <c r="Q2" s="374"/>
      <c r="R2" s="374"/>
      <c r="S2" s="374"/>
      <c r="T2" s="374"/>
      <c r="U2" s="374"/>
      <c r="V2" s="374"/>
      <c r="W2" s="374"/>
      <c r="X2" s="374"/>
      <c r="Y2" s="5"/>
      <c r="Z2" s="376"/>
      <c r="AA2" s="376"/>
    </row>
    <row r="3" spans="1:27" ht="11.5" customHeight="1" x14ac:dyDescent="0.25">
      <c r="A3" s="376"/>
      <c r="B3" s="426" t="s">
        <v>89</v>
      </c>
      <c r="C3" s="20"/>
      <c r="D3" s="6" t="s">
        <v>90</v>
      </c>
      <c r="E3" s="21"/>
      <c r="F3" s="376"/>
      <c r="G3" s="371"/>
      <c r="H3" s="371"/>
      <c r="I3" s="371"/>
      <c r="J3" s="371"/>
      <c r="K3" s="371"/>
      <c r="L3" s="371"/>
      <c r="M3" s="371"/>
      <c r="N3" s="371"/>
      <c r="O3" s="371"/>
      <c r="P3" s="371"/>
      <c r="Q3" s="371"/>
      <c r="R3" s="371"/>
      <c r="S3" s="371"/>
      <c r="T3" s="371"/>
      <c r="U3" s="371"/>
      <c r="V3" s="371"/>
      <c r="W3" s="371"/>
      <c r="X3" s="371"/>
      <c r="Y3" s="371"/>
      <c r="Z3" s="376"/>
      <c r="AA3" s="376"/>
    </row>
    <row r="4" spans="1:27" ht="11.5" customHeight="1" thickBot="1" x14ac:dyDescent="0.3">
      <c r="A4" s="376"/>
      <c r="B4" s="427"/>
      <c r="C4" s="22"/>
      <c r="D4" s="7" t="s">
        <v>91</v>
      </c>
      <c r="E4" s="23"/>
      <c r="F4" s="376"/>
      <c r="G4" s="371"/>
      <c r="H4" s="371"/>
      <c r="I4" s="371"/>
      <c r="J4" s="371"/>
      <c r="K4" s="371"/>
      <c r="L4" s="371"/>
      <c r="M4" s="371"/>
      <c r="N4" s="371"/>
      <c r="O4" s="371"/>
      <c r="P4" s="371"/>
      <c r="Q4" s="371"/>
      <c r="R4" s="371"/>
      <c r="S4" s="371"/>
      <c r="T4" s="371"/>
      <c r="U4" s="371"/>
      <c r="V4" s="371"/>
      <c r="W4" s="371"/>
      <c r="X4" s="371"/>
      <c r="Y4" s="371"/>
      <c r="Z4" s="376"/>
      <c r="AA4" s="376"/>
    </row>
    <row r="5" spans="1:27" ht="11.5" customHeight="1" thickBot="1" x14ac:dyDescent="0.3">
      <c r="A5" s="376"/>
      <c r="B5" s="428"/>
      <c r="C5" s="24"/>
      <c r="D5" s="8" t="s">
        <v>6</v>
      </c>
      <c r="E5" s="25">
        <f>ROUND(DAYS360(E3,E4)/30,1)</f>
        <v>0</v>
      </c>
      <c r="F5" s="376"/>
      <c r="G5" s="26"/>
      <c r="H5" s="423" t="s">
        <v>92</v>
      </c>
      <c r="I5" s="424"/>
      <c r="J5" s="424"/>
      <c r="K5" s="424"/>
      <c r="L5" s="424"/>
      <c r="M5" s="424"/>
      <c r="N5" s="424"/>
      <c r="O5" s="424"/>
      <c r="P5" s="424"/>
      <c r="Q5" s="424"/>
      <c r="R5" s="424"/>
      <c r="S5" s="424"/>
      <c r="T5" s="424"/>
      <c r="U5" s="424"/>
      <c r="V5" s="425"/>
      <c r="W5" s="5"/>
      <c r="X5" s="371"/>
      <c r="Y5" s="376"/>
      <c r="Z5" s="376"/>
      <c r="AA5" s="376"/>
    </row>
    <row r="6" spans="1:27" ht="12" thickBot="1" x14ac:dyDescent="0.3">
      <c r="A6" s="9"/>
      <c r="B6" s="9"/>
      <c r="C6" s="9"/>
      <c r="D6" s="9"/>
      <c r="E6" s="9"/>
      <c r="F6" s="9"/>
      <c r="G6" s="9"/>
      <c r="H6" s="362" t="s">
        <v>11</v>
      </c>
      <c r="I6" s="363"/>
      <c r="J6" s="362" t="s">
        <v>12</v>
      </c>
      <c r="K6" s="363"/>
      <c r="L6" s="362" t="s">
        <v>13</v>
      </c>
      <c r="M6" s="364"/>
      <c r="N6" s="362" t="s">
        <v>14</v>
      </c>
      <c r="O6" s="363"/>
      <c r="P6" s="362" t="s">
        <v>107</v>
      </c>
      <c r="Q6" s="363"/>
      <c r="R6" s="362" t="s">
        <v>108</v>
      </c>
      <c r="S6" s="364"/>
      <c r="T6" s="362" t="s">
        <v>109</v>
      </c>
      <c r="U6" s="365"/>
      <c r="V6" s="366" t="s">
        <v>15</v>
      </c>
      <c r="W6" s="27"/>
      <c r="X6" s="367" t="s">
        <v>93</v>
      </c>
      <c r="Y6" s="368" t="s">
        <v>15</v>
      </c>
      <c r="Z6" s="376"/>
      <c r="AA6" s="376"/>
    </row>
    <row r="7" spans="1:27" s="17" customFormat="1" ht="9" customHeight="1" x14ac:dyDescent="0.25">
      <c r="A7" s="376"/>
      <c r="B7" s="376"/>
      <c r="C7" s="376"/>
      <c r="D7" s="376"/>
      <c r="E7" s="376"/>
      <c r="F7" s="376"/>
      <c r="G7" s="5"/>
      <c r="H7" s="5"/>
      <c r="I7" s="5"/>
      <c r="J7" s="5"/>
      <c r="K7" s="5"/>
      <c r="L7" s="5"/>
      <c r="M7" s="5"/>
      <c r="N7" s="5"/>
      <c r="O7" s="5"/>
      <c r="P7" s="5"/>
      <c r="Q7" s="5"/>
      <c r="R7" s="5"/>
      <c r="S7" s="5"/>
      <c r="T7" s="5"/>
      <c r="U7" s="5"/>
      <c r="V7" s="10"/>
      <c r="W7" s="5"/>
      <c r="X7" s="5"/>
      <c r="Y7" s="5"/>
      <c r="Z7" s="376"/>
      <c r="AA7" s="376"/>
    </row>
    <row r="8" spans="1:27" x14ac:dyDescent="0.25">
      <c r="A8" s="376"/>
      <c r="B8" s="28" t="s">
        <v>128</v>
      </c>
      <c r="C8" s="29"/>
      <c r="D8" s="29"/>
      <c r="E8" s="29"/>
      <c r="F8" s="30"/>
      <c r="G8" s="371"/>
      <c r="H8" s="31"/>
      <c r="I8" s="32"/>
      <c r="J8" s="31"/>
      <c r="K8" s="5"/>
      <c r="L8" s="31"/>
      <c r="M8" s="5"/>
      <c r="N8" s="31"/>
      <c r="O8" s="32"/>
      <c r="P8" s="31"/>
      <c r="Q8" s="5"/>
      <c r="R8" s="31"/>
      <c r="S8" s="5"/>
      <c r="T8" s="31"/>
      <c r="U8" s="371"/>
      <c r="V8" s="33">
        <f>H8+J8+L8+N8+P8+R8+T8</f>
        <v>0</v>
      </c>
      <c r="W8" s="371"/>
      <c r="X8" s="370"/>
      <c r="Y8" s="376"/>
      <c r="Z8" s="376"/>
      <c r="AA8" s="376"/>
    </row>
    <row r="9" spans="1:27" x14ac:dyDescent="0.25">
      <c r="A9" s="376"/>
      <c r="B9" s="28" t="s">
        <v>129</v>
      </c>
      <c r="C9" s="29"/>
      <c r="D9" s="29"/>
      <c r="E9" s="29"/>
      <c r="F9" s="30"/>
      <c r="G9" s="371"/>
      <c r="H9" s="34"/>
      <c r="I9" s="35"/>
      <c r="J9" s="34"/>
      <c r="K9" s="36"/>
      <c r="L9" s="34"/>
      <c r="M9" s="371"/>
      <c r="N9" s="34"/>
      <c r="O9" s="35"/>
      <c r="P9" s="34"/>
      <c r="Q9" s="36"/>
      <c r="R9" s="34"/>
      <c r="S9" s="371"/>
      <c r="T9" s="34"/>
      <c r="U9" s="371"/>
      <c r="V9" s="37">
        <f>N9+L9+J9+H9+P9+R9+T9</f>
        <v>0</v>
      </c>
      <c r="W9" s="371"/>
      <c r="X9" s="371"/>
      <c r="Y9" s="371"/>
      <c r="Z9" s="376"/>
      <c r="AA9" s="376"/>
    </row>
    <row r="10" spans="1:27" s="17" customFormat="1" ht="7.15" customHeight="1" x14ac:dyDescent="0.25">
      <c r="A10" s="376"/>
      <c r="B10" s="374"/>
      <c r="C10" s="374"/>
      <c r="D10" s="374"/>
      <c r="E10" s="374"/>
      <c r="F10" s="374"/>
      <c r="G10" s="371"/>
      <c r="H10" s="38"/>
      <c r="I10" s="39"/>
      <c r="J10" s="38"/>
      <c r="K10" s="36"/>
      <c r="L10" s="38"/>
      <c r="M10" s="371"/>
      <c r="N10" s="38"/>
      <c r="O10" s="39"/>
      <c r="P10" s="38"/>
      <c r="Q10" s="36"/>
      <c r="R10" s="38"/>
      <c r="S10" s="371"/>
      <c r="T10" s="38"/>
      <c r="U10" s="371"/>
      <c r="V10" s="40"/>
      <c r="W10" s="371"/>
      <c r="X10" s="371"/>
      <c r="Y10" s="371"/>
      <c r="Z10" s="376"/>
      <c r="AA10" s="376"/>
    </row>
    <row r="11" spans="1:27" s="17" customFormat="1" x14ac:dyDescent="0.25">
      <c r="A11" s="376"/>
      <c r="B11" s="28" t="s">
        <v>130</v>
      </c>
      <c r="C11" s="29"/>
      <c r="D11" s="29"/>
      <c r="E11" s="29"/>
      <c r="F11" s="30"/>
      <c r="G11" s="371"/>
      <c r="H11" s="41"/>
      <c r="I11" s="42"/>
      <c r="J11" s="41"/>
      <c r="K11" s="36"/>
      <c r="L11" s="41"/>
      <c r="M11" s="371"/>
      <c r="N11" s="41"/>
      <c r="O11" s="42"/>
      <c r="P11" s="41"/>
      <c r="Q11" s="36"/>
      <c r="R11" s="41"/>
      <c r="S11" s="371"/>
      <c r="T11" s="41"/>
      <c r="U11" s="371"/>
      <c r="V11" s="43">
        <f>N11+L11+J11+H11+P11+R11+T11</f>
        <v>0</v>
      </c>
      <c r="W11" s="371"/>
      <c r="X11" s="371"/>
      <c r="Y11" s="371"/>
      <c r="Z11" s="376"/>
      <c r="AA11" s="376"/>
    </row>
    <row r="12" spans="1:27" x14ac:dyDescent="0.25">
      <c r="A12" s="376"/>
      <c r="B12" s="44"/>
      <c r="C12" s="9"/>
      <c r="D12" s="9"/>
      <c r="E12" s="9"/>
      <c r="F12" s="9"/>
      <c r="G12" s="371"/>
      <c r="H12" s="370"/>
      <c r="I12" s="371"/>
      <c r="J12" s="376"/>
      <c r="K12" s="371"/>
      <c r="L12" s="376"/>
      <c r="M12" s="376"/>
      <c r="N12" s="376"/>
      <c r="O12" s="371"/>
      <c r="P12" s="376"/>
      <c r="Q12" s="371"/>
      <c r="R12" s="376"/>
      <c r="S12" s="376"/>
      <c r="T12" s="376"/>
      <c r="U12" s="371"/>
      <c r="V12" s="45"/>
      <c r="W12" s="371"/>
      <c r="X12" s="376"/>
      <c r="Y12" s="376"/>
      <c r="Z12" s="376"/>
      <c r="AA12" s="376"/>
    </row>
    <row r="13" spans="1:27" x14ac:dyDescent="0.25">
      <c r="A13" s="373"/>
      <c r="B13" s="46"/>
      <c r="C13" s="46"/>
      <c r="D13" s="46"/>
      <c r="E13" s="109"/>
      <c r="F13" s="110" t="s">
        <v>285</v>
      </c>
      <c r="G13" s="371"/>
      <c r="H13" s="404" t="s">
        <v>179</v>
      </c>
      <c r="I13" s="363"/>
      <c r="J13" s="404" t="s">
        <v>179</v>
      </c>
      <c r="K13" s="363"/>
      <c r="L13" s="404" t="s">
        <v>179</v>
      </c>
      <c r="M13" s="364"/>
      <c r="N13" s="404" t="s">
        <v>179</v>
      </c>
      <c r="O13" s="363"/>
      <c r="P13" s="404" t="s">
        <v>179</v>
      </c>
      <c r="Q13" s="363"/>
      <c r="R13" s="404" t="s">
        <v>179</v>
      </c>
      <c r="S13" s="364"/>
      <c r="T13" s="404" t="s">
        <v>179</v>
      </c>
      <c r="U13" s="405"/>
      <c r="V13" s="404" t="s">
        <v>179</v>
      </c>
      <c r="W13" s="405"/>
      <c r="X13" s="404" t="s">
        <v>179</v>
      </c>
      <c r="Y13" s="404" t="s">
        <v>179</v>
      </c>
      <c r="Z13" s="376"/>
      <c r="AA13" s="376"/>
    </row>
    <row r="14" spans="1:27" ht="12.75" customHeight="1" x14ac:dyDescent="0.25">
      <c r="A14" s="417"/>
      <c r="B14" s="413" t="s">
        <v>158</v>
      </c>
      <c r="C14" s="414"/>
      <c r="D14" s="414"/>
      <c r="E14" s="414"/>
      <c r="F14" s="415"/>
      <c r="G14" s="376"/>
      <c r="H14" s="407" t="s">
        <v>145</v>
      </c>
      <c r="I14" s="407"/>
      <c r="J14" s="407"/>
      <c r="K14" s="407"/>
      <c r="L14" s="407"/>
      <c r="M14" s="407"/>
      <c r="N14" s="407"/>
      <c r="O14" s="407"/>
      <c r="P14" s="407"/>
      <c r="Q14" s="407"/>
      <c r="R14" s="407"/>
      <c r="S14" s="407"/>
      <c r="T14" s="407"/>
      <c r="U14" s="407"/>
      <c r="V14" s="407"/>
      <c r="W14" s="407"/>
      <c r="X14" s="407"/>
      <c r="Y14" s="47"/>
      <c r="Z14" s="376"/>
      <c r="AA14" s="376"/>
    </row>
    <row r="15" spans="1:27" ht="11.5" customHeight="1" x14ac:dyDescent="0.25">
      <c r="A15" s="417"/>
      <c r="B15" s="416" t="s">
        <v>287</v>
      </c>
      <c r="C15" s="416"/>
      <c r="D15" s="416"/>
      <c r="E15" s="416"/>
      <c r="F15" s="416"/>
      <c r="G15" s="376"/>
      <c r="H15" s="48">
        <f>'توزيع تكاليف الموطفين'!AA94+'توزيع تكاليف الموطفين'!AA95</f>
        <v>0</v>
      </c>
      <c r="I15" s="36"/>
      <c r="J15" s="48">
        <f>'توزيع تكاليف الموطفين'!AB94+'توزيع تكاليف الموطفين'!AB95</f>
        <v>0</v>
      </c>
      <c r="K15" s="36"/>
      <c r="L15" s="48">
        <f>'توزيع تكاليف الموطفين'!AC94+'توزيع تكاليف الموطفين'!AC95</f>
        <v>0</v>
      </c>
      <c r="M15" s="47"/>
      <c r="N15" s="48">
        <f>'توزيع تكاليف الموطفين'!AD94+'توزيع تكاليف الموطفين'!AD95</f>
        <v>0</v>
      </c>
      <c r="O15" s="36"/>
      <c r="P15" s="48">
        <f>'توزيع تكاليف الموطفين'!AE94+'توزيع تكاليف الموطفين'!AE95</f>
        <v>0</v>
      </c>
      <c r="Q15" s="36"/>
      <c r="R15" s="48">
        <f>'توزيع تكاليف الموطفين'!AF94+'توزيع تكاليف الموطفين'!AF95</f>
        <v>0</v>
      </c>
      <c r="S15" s="47"/>
      <c r="T15" s="48">
        <f>'توزيع تكاليف الموطفين'!AG94+'توزيع تكاليف الموطفين'!AG95</f>
        <v>0</v>
      </c>
      <c r="U15" s="36"/>
      <c r="V15" s="49">
        <f t="shared" ref="V15:V19" si="0">N15+L15+J15+H15+P15+R15+T15</f>
        <v>0</v>
      </c>
      <c r="W15" s="36"/>
      <c r="X15" s="48">
        <f>'توزيع تكاليف الموطفين'!AJ94+'توزيع تكاليف الموطفين'!AJ95</f>
        <v>0</v>
      </c>
      <c r="Y15" s="50">
        <f t="shared" ref="Y15:Y19" si="1">X15+V15</f>
        <v>0</v>
      </c>
      <c r="Z15" s="376"/>
      <c r="AA15" s="376"/>
    </row>
    <row r="16" spans="1:27" ht="11.5" customHeight="1" x14ac:dyDescent="0.25">
      <c r="A16" s="417"/>
      <c r="B16" s="409" t="s">
        <v>69</v>
      </c>
      <c r="C16" s="409"/>
      <c r="D16" s="409"/>
      <c r="E16" s="409"/>
      <c r="F16" s="409"/>
      <c r="G16" s="376"/>
      <c r="H16" s="51"/>
      <c r="I16" s="36"/>
      <c r="J16" s="51"/>
      <c r="K16" s="36"/>
      <c r="L16" s="51"/>
      <c r="M16" s="47"/>
      <c r="N16" s="51"/>
      <c r="O16" s="36"/>
      <c r="P16" s="51"/>
      <c r="Q16" s="36"/>
      <c r="R16" s="51"/>
      <c r="S16" s="47"/>
      <c r="T16" s="51"/>
      <c r="U16" s="36"/>
      <c r="V16" s="52">
        <f t="shared" si="0"/>
        <v>0</v>
      </c>
      <c r="W16" s="36"/>
      <c r="X16" s="53"/>
      <c r="Y16" s="54">
        <f t="shared" si="1"/>
        <v>0</v>
      </c>
      <c r="Z16" s="376"/>
      <c r="AA16" s="376"/>
    </row>
    <row r="17" spans="1:27" x14ac:dyDescent="0.25">
      <c r="A17" s="417"/>
      <c r="B17" s="409" t="s">
        <v>34</v>
      </c>
      <c r="C17" s="409"/>
      <c r="D17" s="409"/>
      <c r="E17" s="409"/>
      <c r="F17" s="409"/>
      <c r="G17" s="376"/>
      <c r="H17" s="53"/>
      <c r="I17" s="36"/>
      <c r="J17" s="53"/>
      <c r="K17" s="36"/>
      <c r="L17" s="53"/>
      <c r="M17" s="47"/>
      <c r="N17" s="53"/>
      <c r="O17" s="36"/>
      <c r="P17" s="53"/>
      <c r="Q17" s="36"/>
      <c r="R17" s="53"/>
      <c r="S17" s="47"/>
      <c r="T17" s="53"/>
      <c r="U17" s="36"/>
      <c r="V17" s="52">
        <f t="shared" si="0"/>
        <v>0</v>
      </c>
      <c r="W17" s="36"/>
      <c r="X17" s="51"/>
      <c r="Y17" s="54">
        <f t="shared" si="1"/>
        <v>0</v>
      </c>
      <c r="Z17" s="376"/>
      <c r="AA17" s="376"/>
    </row>
    <row r="18" spans="1:27" x14ac:dyDescent="0.25">
      <c r="A18" s="417"/>
      <c r="B18" s="409" t="s">
        <v>45</v>
      </c>
      <c r="C18" s="409"/>
      <c r="D18" s="409"/>
      <c r="E18" s="409"/>
      <c r="F18" s="409"/>
      <c r="G18" s="376"/>
      <c r="H18" s="53"/>
      <c r="I18" s="36"/>
      <c r="J18" s="53"/>
      <c r="K18" s="36"/>
      <c r="L18" s="53"/>
      <c r="M18" s="47"/>
      <c r="N18" s="53"/>
      <c r="O18" s="36"/>
      <c r="P18" s="53"/>
      <c r="Q18" s="36"/>
      <c r="R18" s="53"/>
      <c r="S18" s="47"/>
      <c r="T18" s="53"/>
      <c r="U18" s="36"/>
      <c r="V18" s="52">
        <f t="shared" si="0"/>
        <v>0</v>
      </c>
      <c r="W18" s="36"/>
      <c r="X18" s="51"/>
      <c r="Y18" s="54">
        <f t="shared" si="1"/>
        <v>0</v>
      </c>
      <c r="Z18" s="376"/>
      <c r="AA18" s="376"/>
    </row>
    <row r="19" spans="1:27" ht="12" thickBot="1" x14ac:dyDescent="0.3">
      <c r="A19" s="417"/>
      <c r="B19" s="409" t="s">
        <v>46</v>
      </c>
      <c r="C19" s="409"/>
      <c r="D19" s="409"/>
      <c r="E19" s="409"/>
      <c r="F19" s="409"/>
      <c r="G19" s="376"/>
      <c r="H19" s="53"/>
      <c r="I19" s="36"/>
      <c r="J19" s="53"/>
      <c r="K19" s="36"/>
      <c r="L19" s="53"/>
      <c r="M19" s="47"/>
      <c r="N19" s="53"/>
      <c r="O19" s="36"/>
      <c r="P19" s="53"/>
      <c r="Q19" s="36"/>
      <c r="R19" s="53"/>
      <c r="S19" s="47"/>
      <c r="T19" s="53"/>
      <c r="U19" s="36"/>
      <c r="V19" s="52">
        <f t="shared" si="0"/>
        <v>0</v>
      </c>
      <c r="W19" s="36"/>
      <c r="X19" s="53"/>
      <c r="Y19" s="54">
        <f t="shared" si="1"/>
        <v>0</v>
      </c>
      <c r="Z19" s="376"/>
      <c r="AA19" s="376"/>
    </row>
    <row r="20" spans="1:27" x14ac:dyDescent="0.25">
      <c r="A20" s="417"/>
      <c r="B20" s="437" t="s">
        <v>131</v>
      </c>
      <c r="C20" s="438"/>
      <c r="D20" s="438"/>
      <c r="E20" s="438"/>
      <c r="F20" s="439"/>
      <c r="G20" s="376"/>
      <c r="H20" s="55">
        <f>SUM(H15:H19)</f>
        <v>0</v>
      </c>
      <c r="I20" s="36"/>
      <c r="J20" s="55">
        <f>SUM(J15:J19)</f>
        <v>0</v>
      </c>
      <c r="K20" s="36"/>
      <c r="L20" s="55">
        <f>SUM(L15:L19)</f>
        <v>0</v>
      </c>
      <c r="M20" s="47"/>
      <c r="N20" s="55">
        <f>SUM(N15:N19)</f>
        <v>0</v>
      </c>
      <c r="O20" s="36"/>
      <c r="P20" s="55">
        <f>SUM(P15:P19)</f>
        <v>0</v>
      </c>
      <c r="Q20" s="36"/>
      <c r="R20" s="55">
        <f>SUM(R15:R19)</f>
        <v>0</v>
      </c>
      <c r="S20" s="47"/>
      <c r="T20" s="55">
        <f>SUM(T15:T19)</f>
        <v>0</v>
      </c>
      <c r="U20" s="36"/>
      <c r="V20" s="56">
        <f>SUM(V15:V19)</f>
        <v>0</v>
      </c>
      <c r="W20" s="36"/>
      <c r="X20" s="55">
        <f>SUM(X15:X19)</f>
        <v>0</v>
      </c>
      <c r="Y20" s="55">
        <f>SUM(Y15:Y19)</f>
        <v>0</v>
      </c>
      <c r="Z20" s="376"/>
      <c r="AA20" s="376"/>
    </row>
    <row r="21" spans="1:27" ht="12" thickBot="1" x14ac:dyDescent="0.3">
      <c r="A21" s="417"/>
      <c r="B21" s="431" t="s">
        <v>138</v>
      </c>
      <c r="C21" s="432"/>
      <c r="D21" s="432"/>
      <c r="E21" s="432"/>
      <c r="F21" s="433"/>
      <c r="G21" s="376"/>
      <c r="H21" s="57">
        <f>IFERROR((H20-'توزيع تكاليف الموطفين'!AA95)/H9,0)</f>
        <v>0</v>
      </c>
      <c r="I21" s="58"/>
      <c r="J21" s="57">
        <f>IFERROR((J20-'توزيع تكاليف الموطفين'!AB95)/J9,0)</f>
        <v>0</v>
      </c>
      <c r="K21" s="59"/>
      <c r="L21" s="57">
        <f>IFERROR((L20-'توزيع تكاليف الموطفين'!AC95)/L9,0)</f>
        <v>0</v>
      </c>
      <c r="M21" s="60"/>
      <c r="N21" s="57">
        <f>IFERROR((N20-'توزيع تكاليف الموطفين'!AD95)/N9,0)</f>
        <v>0</v>
      </c>
      <c r="O21" s="59"/>
      <c r="P21" s="57">
        <f>IFERROR((P20-'توزيع تكاليف الموطفين'!AE95)/P9,0)</f>
        <v>0</v>
      </c>
      <c r="Q21" s="59"/>
      <c r="R21" s="57">
        <f>IFERROR((R20-'توزيع تكاليف الموطفين'!AF95)/R9,0)</f>
        <v>0</v>
      </c>
      <c r="S21" s="60"/>
      <c r="T21" s="57">
        <f>IFERROR((T20-'توزيع تكاليف الموطفين'!AG95)/T9,0)</f>
        <v>0</v>
      </c>
      <c r="U21" s="36"/>
      <c r="V21" s="61"/>
      <c r="W21" s="36"/>
      <c r="X21" s="62"/>
      <c r="Y21" s="62"/>
      <c r="Z21" s="376"/>
      <c r="AA21" s="376"/>
    </row>
    <row r="22" spans="1:27" ht="12.75" customHeight="1" x14ac:dyDescent="0.25">
      <c r="A22" s="417"/>
      <c r="B22" s="406" t="s">
        <v>264</v>
      </c>
      <c r="C22" s="406"/>
      <c r="D22" s="406"/>
      <c r="E22" s="406"/>
      <c r="F22" s="406"/>
      <c r="G22" s="376"/>
      <c r="H22" s="63">
        <f>IF(OR(H20=0,H58=0),0,H20/H58)</f>
        <v>0</v>
      </c>
      <c r="I22" s="36"/>
      <c r="J22" s="63">
        <f>IF(OR(J20=0,J58=0),0,J20/J58)</f>
        <v>0</v>
      </c>
      <c r="K22" s="36"/>
      <c r="L22" s="63">
        <f>IF(OR(L20=0,L58=0),0,L20/L58)</f>
        <v>0</v>
      </c>
      <c r="M22" s="47"/>
      <c r="N22" s="63">
        <f>IF(OR(N20=0,N58=0),0,N20/N58)</f>
        <v>0</v>
      </c>
      <c r="O22" s="36"/>
      <c r="P22" s="63">
        <f>IF(OR(P20=0,P58=0),0,P20/P58)</f>
        <v>0</v>
      </c>
      <c r="Q22" s="36"/>
      <c r="R22" s="63">
        <f>IF(OR(R20=0,R58=0),0,R20/R58)</f>
        <v>0</v>
      </c>
      <c r="S22" s="47"/>
      <c r="T22" s="63">
        <f>IF(OR(T20=0,T58=0),0,T20/T58)</f>
        <v>0</v>
      </c>
      <c r="U22" s="36"/>
      <c r="V22" s="64">
        <f>IF(OR(V20=0,V58=0),0,V20/V58)</f>
        <v>0</v>
      </c>
      <c r="W22" s="36"/>
      <c r="X22" s="36"/>
      <c r="Y22" s="36"/>
      <c r="Z22" s="376"/>
      <c r="AA22" s="376"/>
    </row>
    <row r="23" spans="1:27" x14ac:dyDescent="0.25">
      <c r="A23" s="417"/>
      <c r="B23" s="418"/>
      <c r="C23" s="418"/>
      <c r="D23" s="418"/>
      <c r="E23" s="418"/>
      <c r="F23" s="418"/>
      <c r="G23" s="376"/>
      <c r="H23" s="65"/>
      <c r="I23" s="66"/>
      <c r="J23" s="66"/>
      <c r="K23" s="66"/>
      <c r="L23" s="66"/>
      <c r="M23" s="66"/>
      <c r="N23" s="67"/>
      <c r="O23" s="66"/>
      <c r="P23" s="66"/>
      <c r="Q23" s="66"/>
      <c r="R23" s="66"/>
      <c r="S23" s="66"/>
      <c r="T23" s="67"/>
      <c r="U23" s="36"/>
      <c r="V23" s="68"/>
      <c r="W23" s="36"/>
      <c r="X23" s="47"/>
      <c r="Y23" s="47"/>
      <c r="Z23" s="376"/>
      <c r="AA23" s="376"/>
    </row>
    <row r="24" spans="1:27" x14ac:dyDescent="0.25">
      <c r="A24" s="417"/>
      <c r="B24" s="374"/>
      <c r="C24" s="374"/>
      <c r="D24" s="374"/>
      <c r="E24" s="374"/>
      <c r="F24" s="374"/>
      <c r="G24" s="376"/>
      <c r="H24" s="36"/>
      <c r="I24" s="36"/>
      <c r="J24" s="36"/>
      <c r="K24" s="36"/>
      <c r="L24" s="36"/>
      <c r="M24" s="36"/>
      <c r="N24" s="36"/>
      <c r="O24" s="36"/>
      <c r="P24" s="36"/>
      <c r="Q24" s="36"/>
      <c r="R24" s="36"/>
      <c r="S24" s="36"/>
      <c r="T24" s="36"/>
      <c r="U24" s="36"/>
      <c r="V24" s="68"/>
      <c r="W24" s="36"/>
      <c r="X24" s="47"/>
      <c r="Y24" s="47"/>
      <c r="Z24" s="376"/>
      <c r="AA24" s="376"/>
    </row>
    <row r="25" spans="1:27" ht="12" customHeight="1" x14ac:dyDescent="0.25">
      <c r="A25" s="417"/>
      <c r="B25" s="413" t="s">
        <v>265</v>
      </c>
      <c r="C25" s="414"/>
      <c r="D25" s="414"/>
      <c r="E25" s="414"/>
      <c r="F25" s="415"/>
      <c r="G25" s="376"/>
      <c r="H25" s="375" t="s">
        <v>144</v>
      </c>
      <c r="I25" s="69"/>
      <c r="J25" s="376"/>
      <c r="K25" s="70"/>
      <c r="L25" s="376"/>
      <c r="M25" s="47"/>
      <c r="N25" s="47"/>
      <c r="O25" s="69"/>
      <c r="P25" s="376"/>
      <c r="Q25" s="70"/>
      <c r="R25" s="376"/>
      <c r="S25" s="47"/>
      <c r="T25" s="47"/>
      <c r="U25" s="36"/>
      <c r="V25" s="68"/>
      <c r="W25" s="36"/>
      <c r="X25" s="47"/>
      <c r="Y25" s="47"/>
      <c r="Z25" s="376"/>
      <c r="AA25" s="376"/>
    </row>
    <row r="26" spans="1:27" ht="11.5" customHeight="1" x14ac:dyDescent="0.25">
      <c r="A26" s="417"/>
      <c r="B26" s="416" t="s">
        <v>287</v>
      </c>
      <c r="C26" s="416"/>
      <c r="D26" s="416"/>
      <c r="E26" s="416"/>
      <c r="F26" s="416"/>
      <c r="G26" s="376"/>
      <c r="H26" s="48">
        <f>'توزيع تكاليف الموطفين'!AA96</f>
        <v>0</v>
      </c>
      <c r="I26" s="36"/>
      <c r="J26" s="48">
        <f>'توزيع تكاليف الموطفين'!AB96</f>
        <v>0</v>
      </c>
      <c r="K26" s="36"/>
      <c r="L26" s="48">
        <f>'توزيع تكاليف الموطفين'!AC96</f>
        <v>0</v>
      </c>
      <c r="M26" s="47"/>
      <c r="N26" s="48">
        <f>'توزيع تكاليف الموطفين'!AD96</f>
        <v>0</v>
      </c>
      <c r="O26" s="36"/>
      <c r="P26" s="48">
        <f>'توزيع تكاليف الموطفين'!AE96</f>
        <v>0</v>
      </c>
      <c r="Q26" s="36"/>
      <c r="R26" s="48">
        <f>'توزيع تكاليف الموطفين'!AF96</f>
        <v>0</v>
      </c>
      <c r="S26" s="47"/>
      <c r="T26" s="48">
        <f>'توزيع تكاليف الموطفين'!AG96</f>
        <v>0</v>
      </c>
      <c r="U26" s="36"/>
      <c r="V26" s="49">
        <f t="shared" ref="V26:V28" si="2">N26+L26+J26+H26+P26+R26+T26</f>
        <v>0</v>
      </c>
      <c r="W26" s="36"/>
      <c r="X26" s="48">
        <f>'توزيع تكاليف الموطفين'!AJ96</f>
        <v>0</v>
      </c>
      <c r="Y26" s="50">
        <f>X26+V26</f>
        <v>0</v>
      </c>
      <c r="Z26" s="376"/>
      <c r="AA26" s="376"/>
    </row>
    <row r="27" spans="1:27" ht="11.5" customHeight="1" x14ac:dyDescent="0.25">
      <c r="A27" s="417"/>
      <c r="B27" s="409" t="s">
        <v>69</v>
      </c>
      <c r="C27" s="409"/>
      <c r="D27" s="409"/>
      <c r="E27" s="409"/>
      <c r="F27" s="409"/>
      <c r="G27" s="376"/>
      <c r="H27" s="51"/>
      <c r="I27" s="36"/>
      <c r="J27" s="51"/>
      <c r="K27" s="36"/>
      <c r="L27" s="51"/>
      <c r="M27" s="47"/>
      <c r="N27" s="51"/>
      <c r="O27" s="36"/>
      <c r="P27" s="51"/>
      <c r="Q27" s="36"/>
      <c r="R27" s="51"/>
      <c r="S27" s="47"/>
      <c r="T27" s="51"/>
      <c r="U27" s="36"/>
      <c r="V27" s="52">
        <f t="shared" si="2"/>
        <v>0</v>
      </c>
      <c r="W27" s="36"/>
      <c r="X27" s="51"/>
      <c r="Y27" s="54">
        <f>X27+V27</f>
        <v>0</v>
      </c>
      <c r="Z27" s="376"/>
      <c r="AA27" s="376"/>
    </row>
    <row r="28" spans="1:27" ht="12" thickBot="1" x14ac:dyDescent="0.3">
      <c r="A28" s="417"/>
      <c r="B28" s="409" t="s">
        <v>132</v>
      </c>
      <c r="C28" s="409"/>
      <c r="D28" s="409"/>
      <c r="E28" s="409"/>
      <c r="F28" s="409"/>
      <c r="G28" s="376"/>
      <c r="H28" s="53"/>
      <c r="I28" s="36"/>
      <c r="J28" s="53"/>
      <c r="K28" s="36"/>
      <c r="L28" s="53"/>
      <c r="M28" s="47"/>
      <c r="N28" s="53"/>
      <c r="O28" s="36"/>
      <c r="P28" s="53"/>
      <c r="Q28" s="36"/>
      <c r="R28" s="53"/>
      <c r="S28" s="47"/>
      <c r="T28" s="53"/>
      <c r="U28" s="36"/>
      <c r="V28" s="71">
        <f t="shared" si="2"/>
        <v>0</v>
      </c>
      <c r="W28" s="36"/>
      <c r="X28" s="51"/>
      <c r="Y28" s="54">
        <f>X28+V28</f>
        <v>0</v>
      </c>
      <c r="Z28" s="376"/>
      <c r="AA28" s="376"/>
    </row>
    <row r="29" spans="1:27" ht="12" thickBot="1" x14ac:dyDescent="0.3">
      <c r="A29" s="417"/>
      <c r="B29" s="410" t="s">
        <v>133</v>
      </c>
      <c r="C29" s="411"/>
      <c r="D29" s="411"/>
      <c r="E29" s="411"/>
      <c r="F29" s="412"/>
      <c r="G29" s="376"/>
      <c r="H29" s="72">
        <f>SUM(H26:H28)</f>
        <v>0</v>
      </c>
      <c r="I29" s="36"/>
      <c r="J29" s="72">
        <f>SUM(J26:J28)</f>
        <v>0</v>
      </c>
      <c r="K29" s="36"/>
      <c r="L29" s="72">
        <f>SUM(L26:L28)</f>
        <v>0</v>
      </c>
      <c r="M29" s="47"/>
      <c r="N29" s="72">
        <f>SUM(N26:N28)</f>
        <v>0</v>
      </c>
      <c r="O29" s="36"/>
      <c r="P29" s="72">
        <f>SUM(P26:P28)</f>
        <v>0</v>
      </c>
      <c r="Q29" s="36"/>
      <c r="R29" s="72">
        <f>SUM(R26:R28)</f>
        <v>0</v>
      </c>
      <c r="S29" s="47"/>
      <c r="T29" s="72">
        <f>SUM(T26:T28)</f>
        <v>0</v>
      </c>
      <c r="U29" s="36"/>
      <c r="V29" s="73">
        <f>SUM(V26:V28)</f>
        <v>0</v>
      </c>
      <c r="W29" s="36"/>
      <c r="X29" s="72">
        <f>SUM(X26:X28)</f>
        <v>0</v>
      </c>
      <c r="Y29" s="72">
        <f>SUM(Y26:Y28)</f>
        <v>0</v>
      </c>
      <c r="Z29" s="376"/>
      <c r="AA29" s="376"/>
    </row>
    <row r="30" spans="1:27" ht="12.75" customHeight="1" x14ac:dyDescent="0.25">
      <c r="A30" s="417"/>
      <c r="B30" s="406" t="s">
        <v>266</v>
      </c>
      <c r="C30" s="406"/>
      <c r="D30" s="406"/>
      <c r="E30" s="406"/>
      <c r="F30" s="406"/>
      <c r="G30" s="376"/>
      <c r="H30" s="63">
        <f>IF(OR(H29=0,H58=0),0,H29/H58)</f>
        <v>0</v>
      </c>
      <c r="I30" s="36"/>
      <c r="J30" s="63">
        <f>IF(OR(J29=0,J58=0),0,J29/J58)</f>
        <v>0</v>
      </c>
      <c r="K30" s="36"/>
      <c r="L30" s="63">
        <f>IF(OR(L29=0,L58=0),0,L29/L58)</f>
        <v>0</v>
      </c>
      <c r="M30" s="47"/>
      <c r="N30" s="63">
        <f>IF(OR(N29=0,N58=0),0,N29/N58)</f>
        <v>0</v>
      </c>
      <c r="O30" s="36"/>
      <c r="P30" s="63">
        <f>IF(OR(P29=0,P58=0),0,P29/P58)</f>
        <v>0</v>
      </c>
      <c r="Q30" s="36"/>
      <c r="R30" s="63">
        <f>IF(OR(R29=0,R58=0),0,R29/R58)</f>
        <v>0</v>
      </c>
      <c r="S30" s="47"/>
      <c r="T30" s="63">
        <f>IF(OR(T29=0,T58=0),0,T29/T58)</f>
        <v>0</v>
      </c>
      <c r="U30" s="36"/>
      <c r="V30" s="64">
        <f>IF(OR(V29=0,V58=0),0,V29/V58)</f>
        <v>0</v>
      </c>
      <c r="W30" s="36"/>
      <c r="X30" s="36"/>
      <c r="Y30" s="36"/>
      <c r="Z30" s="376"/>
      <c r="AA30" s="376"/>
    </row>
    <row r="31" spans="1:27" x14ac:dyDescent="0.25">
      <c r="A31" s="417"/>
      <c r="B31" s="418"/>
      <c r="C31" s="418"/>
      <c r="D31" s="418"/>
      <c r="E31" s="418"/>
      <c r="F31" s="418"/>
      <c r="G31" s="376"/>
      <c r="H31" s="74"/>
      <c r="I31" s="75"/>
      <c r="J31" s="75"/>
      <c r="K31" s="75"/>
      <c r="L31" s="75"/>
      <c r="M31" s="75"/>
      <c r="N31" s="76"/>
      <c r="O31" s="75"/>
      <c r="P31" s="75"/>
      <c r="Q31" s="75"/>
      <c r="R31" s="75"/>
      <c r="S31" s="75"/>
      <c r="T31" s="76"/>
      <c r="U31" s="36"/>
      <c r="V31" s="68"/>
      <c r="W31" s="36"/>
      <c r="X31" s="47"/>
      <c r="Y31" s="47"/>
      <c r="Z31" s="376"/>
      <c r="AA31" s="376"/>
    </row>
    <row r="32" spans="1:27" s="17" customFormat="1" ht="13.15" customHeight="1" x14ac:dyDescent="0.25">
      <c r="A32" s="417"/>
      <c r="B32" s="374"/>
      <c r="C32" s="374"/>
      <c r="D32" s="374"/>
      <c r="E32" s="374"/>
      <c r="F32" s="374"/>
      <c r="G32" s="376"/>
      <c r="H32" s="36"/>
      <c r="I32" s="36"/>
      <c r="J32" s="36"/>
      <c r="K32" s="36"/>
      <c r="L32" s="36"/>
      <c r="M32" s="36"/>
      <c r="N32" s="36"/>
      <c r="O32" s="36"/>
      <c r="P32" s="36"/>
      <c r="Q32" s="36"/>
      <c r="R32" s="36"/>
      <c r="S32" s="36"/>
      <c r="T32" s="36"/>
      <c r="U32" s="36"/>
      <c r="V32" s="68"/>
      <c r="W32" s="36"/>
      <c r="X32" s="47"/>
      <c r="Y32" s="47"/>
      <c r="Z32" s="376"/>
      <c r="AA32" s="376"/>
    </row>
    <row r="33" spans="1:27" ht="13.9" customHeight="1" x14ac:dyDescent="0.25">
      <c r="A33" s="417"/>
      <c r="B33" s="413" t="s">
        <v>159</v>
      </c>
      <c r="C33" s="414"/>
      <c r="D33" s="414"/>
      <c r="E33" s="414"/>
      <c r="F33" s="415"/>
      <c r="G33" s="376"/>
      <c r="H33" s="375" t="s">
        <v>146</v>
      </c>
      <c r="I33" s="69"/>
      <c r="J33" s="376"/>
      <c r="K33" s="70"/>
      <c r="L33" s="376"/>
      <c r="M33" s="47"/>
      <c r="N33" s="47"/>
      <c r="O33" s="69"/>
      <c r="P33" s="376"/>
      <c r="Q33" s="70"/>
      <c r="R33" s="376"/>
      <c r="S33" s="47"/>
      <c r="T33" s="47"/>
      <c r="U33" s="36"/>
      <c r="V33" s="68"/>
      <c r="W33" s="36"/>
      <c r="X33" s="47"/>
      <c r="Y33" s="47"/>
      <c r="Z33" s="376"/>
      <c r="AA33" s="376"/>
    </row>
    <row r="34" spans="1:27" ht="11.5" customHeight="1" x14ac:dyDescent="0.25">
      <c r="A34" s="417"/>
      <c r="B34" s="416" t="s">
        <v>287</v>
      </c>
      <c r="C34" s="416"/>
      <c r="D34" s="416"/>
      <c r="E34" s="416"/>
      <c r="F34" s="416"/>
      <c r="G34" s="376"/>
      <c r="H34" s="48">
        <f>'توزيع تكاليف الموطفين'!AA97</f>
        <v>0</v>
      </c>
      <c r="I34" s="36"/>
      <c r="J34" s="48">
        <f>'توزيع تكاليف الموطفين'!AB97</f>
        <v>0</v>
      </c>
      <c r="K34" s="36"/>
      <c r="L34" s="48">
        <f>'توزيع تكاليف الموطفين'!AC97</f>
        <v>0</v>
      </c>
      <c r="M34" s="47"/>
      <c r="N34" s="48">
        <f>'توزيع تكاليف الموطفين'!AD97</f>
        <v>0</v>
      </c>
      <c r="O34" s="36"/>
      <c r="P34" s="48">
        <f>'توزيع تكاليف الموطفين'!AE97</f>
        <v>0</v>
      </c>
      <c r="Q34" s="36"/>
      <c r="R34" s="48">
        <f>'توزيع تكاليف الموطفين'!AF97</f>
        <v>0</v>
      </c>
      <c r="S34" s="47"/>
      <c r="T34" s="48">
        <f>'توزيع تكاليف الموطفين'!AG97</f>
        <v>0</v>
      </c>
      <c r="U34" s="36"/>
      <c r="V34" s="49">
        <f t="shared" ref="V34:V40" si="3">N34+L34+J34+H34+P34+R34+T34</f>
        <v>0</v>
      </c>
      <c r="W34" s="36"/>
      <c r="X34" s="48">
        <f>'توزيع تكاليف الموطفين'!AJ97</f>
        <v>0</v>
      </c>
      <c r="Y34" s="50">
        <f t="shared" ref="Y34:Y40" si="4">X34+V34</f>
        <v>0</v>
      </c>
      <c r="Z34" s="376"/>
      <c r="AA34" s="376"/>
    </row>
    <row r="35" spans="1:27" x14ac:dyDescent="0.25">
      <c r="A35" s="417"/>
      <c r="B35" s="409" t="s">
        <v>69</v>
      </c>
      <c r="C35" s="409"/>
      <c r="D35" s="409"/>
      <c r="E35" s="409"/>
      <c r="F35" s="409"/>
      <c r="G35" s="376"/>
      <c r="H35" s="51"/>
      <c r="I35" s="36"/>
      <c r="J35" s="51"/>
      <c r="K35" s="36"/>
      <c r="L35" s="51"/>
      <c r="M35" s="47"/>
      <c r="N35" s="51"/>
      <c r="O35" s="36"/>
      <c r="P35" s="51"/>
      <c r="Q35" s="36"/>
      <c r="R35" s="51"/>
      <c r="S35" s="47"/>
      <c r="T35" s="51"/>
      <c r="U35" s="36"/>
      <c r="V35" s="52">
        <f t="shared" si="3"/>
        <v>0</v>
      </c>
      <c r="W35" s="36"/>
      <c r="X35" s="51"/>
      <c r="Y35" s="54">
        <f t="shared" si="4"/>
        <v>0</v>
      </c>
      <c r="Z35" s="376"/>
      <c r="AA35" s="376"/>
    </row>
    <row r="36" spans="1:27" ht="11.5" customHeight="1" x14ac:dyDescent="0.25">
      <c r="A36" s="417"/>
      <c r="B36" s="409" t="s">
        <v>134</v>
      </c>
      <c r="C36" s="409"/>
      <c r="D36" s="409"/>
      <c r="E36" s="409"/>
      <c r="F36" s="409"/>
      <c r="G36" s="376"/>
      <c r="H36" s="77"/>
      <c r="I36" s="36"/>
      <c r="J36" s="77"/>
      <c r="K36" s="36"/>
      <c r="L36" s="77"/>
      <c r="M36" s="47"/>
      <c r="N36" s="77"/>
      <c r="O36" s="36"/>
      <c r="P36" s="77"/>
      <c r="Q36" s="36"/>
      <c r="R36" s="77"/>
      <c r="S36" s="47"/>
      <c r="T36" s="77"/>
      <c r="U36" s="36"/>
      <c r="V36" s="52">
        <f t="shared" si="3"/>
        <v>0</v>
      </c>
      <c r="W36" s="36"/>
      <c r="X36" s="77"/>
      <c r="Y36" s="54">
        <f t="shared" si="4"/>
        <v>0</v>
      </c>
      <c r="Z36" s="376"/>
      <c r="AA36" s="376"/>
    </row>
    <row r="37" spans="1:27" ht="11.5" customHeight="1" x14ac:dyDescent="0.25">
      <c r="A37" s="417"/>
      <c r="B37" s="409" t="s">
        <v>61</v>
      </c>
      <c r="C37" s="409"/>
      <c r="D37" s="409"/>
      <c r="E37" s="409"/>
      <c r="F37" s="409"/>
      <c r="G37" s="376"/>
      <c r="H37" s="77"/>
      <c r="I37" s="36"/>
      <c r="J37" s="77"/>
      <c r="K37" s="36"/>
      <c r="L37" s="77"/>
      <c r="M37" s="47"/>
      <c r="N37" s="77"/>
      <c r="O37" s="36"/>
      <c r="P37" s="77"/>
      <c r="Q37" s="36"/>
      <c r="R37" s="77"/>
      <c r="S37" s="47"/>
      <c r="T37" s="77"/>
      <c r="U37" s="36"/>
      <c r="V37" s="52">
        <f t="shared" si="3"/>
        <v>0</v>
      </c>
      <c r="W37" s="36"/>
      <c r="X37" s="77"/>
      <c r="Y37" s="54">
        <f t="shared" si="4"/>
        <v>0</v>
      </c>
      <c r="Z37" s="376"/>
      <c r="AA37" s="376"/>
    </row>
    <row r="38" spans="1:27" ht="11.5" customHeight="1" x14ac:dyDescent="0.25">
      <c r="A38" s="417"/>
      <c r="B38" s="409" t="s">
        <v>63</v>
      </c>
      <c r="C38" s="409"/>
      <c r="D38" s="409"/>
      <c r="E38" s="409"/>
      <c r="F38" s="409"/>
      <c r="G38" s="376"/>
      <c r="H38" s="77"/>
      <c r="I38" s="36"/>
      <c r="J38" s="77"/>
      <c r="K38" s="36"/>
      <c r="L38" s="77"/>
      <c r="M38" s="47"/>
      <c r="N38" s="77"/>
      <c r="O38" s="36"/>
      <c r="P38" s="77"/>
      <c r="Q38" s="36"/>
      <c r="R38" s="77"/>
      <c r="S38" s="47"/>
      <c r="T38" s="77"/>
      <c r="U38" s="36"/>
      <c r="V38" s="52">
        <f t="shared" si="3"/>
        <v>0</v>
      </c>
      <c r="W38" s="36"/>
      <c r="X38" s="77"/>
      <c r="Y38" s="54">
        <f t="shared" si="4"/>
        <v>0</v>
      </c>
      <c r="Z38" s="376"/>
      <c r="AA38" s="376"/>
    </row>
    <row r="39" spans="1:27" ht="11.5" customHeight="1" x14ac:dyDescent="0.25">
      <c r="A39" s="417"/>
      <c r="B39" s="409" t="s">
        <v>64</v>
      </c>
      <c r="C39" s="409"/>
      <c r="D39" s="409"/>
      <c r="E39" s="409"/>
      <c r="F39" s="409"/>
      <c r="G39" s="376"/>
      <c r="H39" s="77"/>
      <c r="I39" s="36"/>
      <c r="J39" s="77"/>
      <c r="K39" s="36"/>
      <c r="L39" s="77"/>
      <c r="M39" s="47"/>
      <c r="N39" s="77"/>
      <c r="O39" s="36"/>
      <c r="P39" s="77"/>
      <c r="Q39" s="36"/>
      <c r="R39" s="77"/>
      <c r="S39" s="47"/>
      <c r="T39" s="77"/>
      <c r="U39" s="36"/>
      <c r="V39" s="52">
        <f t="shared" si="3"/>
        <v>0</v>
      </c>
      <c r="W39" s="36"/>
      <c r="X39" s="77"/>
      <c r="Y39" s="54">
        <f t="shared" si="4"/>
        <v>0</v>
      </c>
      <c r="Z39" s="376"/>
      <c r="AA39" s="376"/>
    </row>
    <row r="40" spans="1:27" ht="11.5" customHeight="1" thickBot="1" x14ac:dyDescent="0.3">
      <c r="A40" s="417"/>
      <c r="B40" s="409" t="s">
        <v>65</v>
      </c>
      <c r="C40" s="409"/>
      <c r="D40" s="409"/>
      <c r="E40" s="409"/>
      <c r="F40" s="409"/>
      <c r="G40" s="376"/>
      <c r="H40" s="77"/>
      <c r="I40" s="36"/>
      <c r="J40" s="77"/>
      <c r="K40" s="36"/>
      <c r="L40" s="77"/>
      <c r="M40" s="47"/>
      <c r="N40" s="77"/>
      <c r="O40" s="36"/>
      <c r="P40" s="77"/>
      <c r="Q40" s="36"/>
      <c r="R40" s="77"/>
      <c r="S40" s="47"/>
      <c r="T40" s="77"/>
      <c r="U40" s="36"/>
      <c r="V40" s="52">
        <f t="shared" si="3"/>
        <v>0</v>
      </c>
      <c r="W40" s="36"/>
      <c r="X40" s="77"/>
      <c r="Y40" s="54">
        <f t="shared" si="4"/>
        <v>0</v>
      </c>
      <c r="Z40" s="376"/>
      <c r="AA40" s="376"/>
    </row>
    <row r="41" spans="1:27" ht="12" thickBot="1" x14ac:dyDescent="0.3">
      <c r="A41" s="417"/>
      <c r="B41" s="410" t="s">
        <v>135</v>
      </c>
      <c r="C41" s="411"/>
      <c r="D41" s="411"/>
      <c r="E41" s="411"/>
      <c r="F41" s="412"/>
      <c r="G41" s="376"/>
      <c r="H41" s="72">
        <f>SUM(H34:H40)</f>
        <v>0</v>
      </c>
      <c r="I41" s="36"/>
      <c r="J41" s="72">
        <f>SUM(J34:J40)</f>
        <v>0</v>
      </c>
      <c r="K41" s="36"/>
      <c r="L41" s="72">
        <f>SUM(L34:L40)</f>
        <v>0</v>
      </c>
      <c r="M41" s="47"/>
      <c r="N41" s="72">
        <f>SUM(N34:N40)</f>
        <v>0</v>
      </c>
      <c r="O41" s="36"/>
      <c r="P41" s="72">
        <f>SUM(P34:P40)</f>
        <v>0</v>
      </c>
      <c r="Q41" s="36"/>
      <c r="R41" s="72">
        <f>SUM(R34:R40)</f>
        <v>0</v>
      </c>
      <c r="S41" s="47"/>
      <c r="T41" s="72">
        <f>SUM(T34:T40)</f>
        <v>0</v>
      </c>
      <c r="U41" s="36"/>
      <c r="V41" s="73">
        <f>SUM(V34:V40)</f>
        <v>0</v>
      </c>
      <c r="W41" s="36"/>
      <c r="X41" s="72">
        <f>SUM(X34:X40)</f>
        <v>0</v>
      </c>
      <c r="Y41" s="72">
        <f>SUM(Y34:Y40)</f>
        <v>0</v>
      </c>
      <c r="Z41" s="376"/>
      <c r="AA41" s="376"/>
    </row>
    <row r="42" spans="1:27" ht="12.75" customHeight="1" x14ac:dyDescent="0.25">
      <c r="A42" s="417"/>
      <c r="B42" s="406" t="s">
        <v>160</v>
      </c>
      <c r="C42" s="406"/>
      <c r="D42" s="406"/>
      <c r="E42" s="406"/>
      <c r="F42" s="406"/>
      <c r="G42" s="376"/>
      <c r="H42" s="63">
        <f>IF(OR(H41=0,H58=0),0,H41/H58)</f>
        <v>0</v>
      </c>
      <c r="I42" s="36"/>
      <c r="J42" s="63">
        <f>IF(OR(J41=0,J58=0),0,J41/J58)</f>
        <v>0</v>
      </c>
      <c r="K42" s="36"/>
      <c r="L42" s="63">
        <f>IF(OR(L41=0,L58=0),0,L41/L58)</f>
        <v>0</v>
      </c>
      <c r="M42" s="47"/>
      <c r="N42" s="63">
        <f>IF(OR(N41=0,N58=0),0,N41/N58)</f>
        <v>0</v>
      </c>
      <c r="O42" s="36"/>
      <c r="P42" s="63">
        <f>IF(OR(P41=0,P58=0),0,P41/P58)</f>
        <v>0</v>
      </c>
      <c r="Q42" s="36"/>
      <c r="R42" s="63">
        <f>IF(OR(R41=0,R58=0),0,R41/R58)</f>
        <v>0</v>
      </c>
      <c r="S42" s="47"/>
      <c r="T42" s="63">
        <f>IF(OR(T41=0,T58=0),0,T41/T58)</f>
        <v>0</v>
      </c>
      <c r="U42" s="36"/>
      <c r="V42" s="64">
        <f>IF(OR(V41=0,V58=0),0,V41/V58)</f>
        <v>0</v>
      </c>
      <c r="W42" s="36"/>
      <c r="X42" s="36"/>
      <c r="Y42" s="36"/>
      <c r="Z42" s="376"/>
      <c r="AA42" s="376"/>
    </row>
    <row r="43" spans="1:27" x14ac:dyDescent="0.25">
      <c r="A43" s="417"/>
      <c r="B43" s="418"/>
      <c r="C43" s="418"/>
      <c r="D43" s="418"/>
      <c r="E43" s="418"/>
      <c r="F43" s="418"/>
      <c r="G43" s="376"/>
      <c r="H43" s="78"/>
      <c r="I43" s="79"/>
      <c r="J43" s="79"/>
      <c r="K43" s="79"/>
      <c r="L43" s="79"/>
      <c r="M43" s="75"/>
      <c r="N43" s="76"/>
      <c r="O43" s="79"/>
      <c r="P43" s="79"/>
      <c r="Q43" s="79"/>
      <c r="R43" s="79"/>
      <c r="S43" s="75"/>
      <c r="T43" s="76"/>
      <c r="U43" s="36"/>
      <c r="V43" s="68"/>
      <c r="W43" s="36"/>
      <c r="X43" s="47"/>
      <c r="Y43" s="47"/>
      <c r="Z43" s="376"/>
      <c r="AA43" s="376"/>
    </row>
    <row r="44" spans="1:27" ht="12.75" customHeight="1" x14ac:dyDescent="0.25">
      <c r="A44" s="373"/>
      <c r="B44" s="413" t="s">
        <v>267</v>
      </c>
      <c r="C44" s="414"/>
      <c r="D44" s="414"/>
      <c r="E44" s="414"/>
      <c r="F44" s="415"/>
      <c r="G44" s="376"/>
      <c r="H44" s="375" t="s">
        <v>162</v>
      </c>
      <c r="I44" s="80"/>
      <c r="J44" s="81"/>
      <c r="K44" s="82"/>
      <c r="L44" s="83"/>
      <c r="M44" s="47"/>
      <c r="N44" s="47"/>
      <c r="O44" s="80"/>
      <c r="P44" s="81"/>
      <c r="Q44" s="82"/>
      <c r="R44" s="83"/>
      <c r="S44" s="47"/>
      <c r="T44" s="47"/>
      <c r="U44" s="36"/>
      <c r="V44" s="84"/>
      <c r="W44" s="36"/>
      <c r="X44" s="47"/>
      <c r="Y44" s="47"/>
      <c r="Z44" s="376"/>
      <c r="AA44" s="376"/>
    </row>
    <row r="45" spans="1:27" ht="11.5" customHeight="1" x14ac:dyDescent="0.25">
      <c r="A45" s="373"/>
      <c r="B45" s="409" t="s">
        <v>205</v>
      </c>
      <c r="C45" s="409"/>
      <c r="D45" s="409"/>
      <c r="E45" s="409"/>
      <c r="F45" s="409"/>
      <c r="G45" s="376"/>
      <c r="H45" s="85"/>
      <c r="I45" s="36"/>
      <c r="J45" s="85"/>
      <c r="K45" s="36"/>
      <c r="L45" s="85"/>
      <c r="M45" s="47"/>
      <c r="N45" s="85"/>
      <c r="O45" s="36"/>
      <c r="P45" s="85"/>
      <c r="Q45" s="36"/>
      <c r="R45" s="85"/>
      <c r="S45" s="47"/>
      <c r="T45" s="85"/>
      <c r="U45" s="36"/>
      <c r="V45" s="52">
        <f t="shared" ref="V45:V49" si="5">N45+L45+J45+H45+P45+R45+T45</f>
        <v>0</v>
      </c>
      <c r="W45" s="36"/>
      <c r="X45" s="85"/>
      <c r="Y45" s="50">
        <f>X45+V45</f>
        <v>0</v>
      </c>
      <c r="Z45" s="376"/>
      <c r="AA45" s="376"/>
    </row>
    <row r="46" spans="1:27" ht="11.5" customHeight="1" x14ac:dyDescent="0.25">
      <c r="A46" s="373"/>
      <c r="B46" s="409" t="s">
        <v>206</v>
      </c>
      <c r="C46" s="409"/>
      <c r="D46" s="409"/>
      <c r="E46" s="409"/>
      <c r="F46" s="409"/>
      <c r="G46" s="376"/>
      <c r="H46" s="51"/>
      <c r="I46" s="36"/>
      <c r="J46" s="51"/>
      <c r="K46" s="36"/>
      <c r="L46" s="51"/>
      <c r="M46" s="47"/>
      <c r="N46" s="51"/>
      <c r="O46" s="36"/>
      <c r="P46" s="51"/>
      <c r="Q46" s="36"/>
      <c r="R46" s="51"/>
      <c r="S46" s="47"/>
      <c r="T46" s="51"/>
      <c r="U46" s="36"/>
      <c r="V46" s="52">
        <f t="shared" si="5"/>
        <v>0</v>
      </c>
      <c r="W46" s="36"/>
      <c r="X46" s="51"/>
      <c r="Y46" s="54">
        <f>X46+V46</f>
        <v>0</v>
      </c>
      <c r="Z46" s="376"/>
      <c r="AA46" s="376"/>
    </row>
    <row r="47" spans="1:27" x14ac:dyDescent="0.25">
      <c r="A47" s="373"/>
      <c r="B47" s="409" t="s">
        <v>207</v>
      </c>
      <c r="C47" s="409"/>
      <c r="D47" s="409"/>
      <c r="E47" s="409"/>
      <c r="F47" s="409"/>
      <c r="G47" s="376"/>
      <c r="H47" s="77"/>
      <c r="I47" s="36"/>
      <c r="J47" s="77"/>
      <c r="K47" s="36"/>
      <c r="L47" s="77"/>
      <c r="M47" s="47"/>
      <c r="N47" s="77"/>
      <c r="O47" s="36"/>
      <c r="P47" s="77"/>
      <c r="Q47" s="36"/>
      <c r="R47" s="77"/>
      <c r="S47" s="47"/>
      <c r="T47" s="77"/>
      <c r="U47" s="36"/>
      <c r="V47" s="52">
        <f t="shared" si="5"/>
        <v>0</v>
      </c>
      <c r="W47" s="36"/>
      <c r="X47" s="77"/>
      <c r="Y47" s="54">
        <f>X47+V47</f>
        <v>0</v>
      </c>
      <c r="Z47" s="376"/>
      <c r="AA47" s="376"/>
    </row>
    <row r="48" spans="1:27" x14ac:dyDescent="0.25">
      <c r="A48" s="373"/>
      <c r="B48" s="409" t="s">
        <v>208</v>
      </c>
      <c r="C48" s="409"/>
      <c r="D48" s="409"/>
      <c r="E48" s="409"/>
      <c r="F48" s="409"/>
      <c r="G48" s="376"/>
      <c r="H48" s="77"/>
      <c r="I48" s="36"/>
      <c r="J48" s="77"/>
      <c r="K48" s="36"/>
      <c r="L48" s="77"/>
      <c r="M48" s="47"/>
      <c r="N48" s="77"/>
      <c r="O48" s="36"/>
      <c r="P48" s="77"/>
      <c r="Q48" s="36"/>
      <c r="R48" s="77"/>
      <c r="S48" s="47"/>
      <c r="T48" s="77"/>
      <c r="U48" s="36"/>
      <c r="V48" s="52">
        <f t="shared" si="5"/>
        <v>0</v>
      </c>
      <c r="W48" s="36"/>
      <c r="X48" s="77"/>
      <c r="Y48" s="54">
        <f>X48+V48</f>
        <v>0</v>
      </c>
      <c r="Z48" s="376"/>
      <c r="AA48" s="376"/>
    </row>
    <row r="49" spans="1:107" ht="12" thickBot="1" x14ac:dyDescent="0.3">
      <c r="A49" s="373"/>
      <c r="B49" s="409" t="s">
        <v>209</v>
      </c>
      <c r="C49" s="409"/>
      <c r="D49" s="409"/>
      <c r="E49" s="409"/>
      <c r="F49" s="409"/>
      <c r="G49" s="376"/>
      <c r="H49" s="77"/>
      <c r="I49" s="36"/>
      <c r="J49" s="77"/>
      <c r="K49" s="36"/>
      <c r="L49" s="77"/>
      <c r="M49" s="47"/>
      <c r="N49" s="77"/>
      <c r="O49" s="36"/>
      <c r="P49" s="77"/>
      <c r="Q49" s="36"/>
      <c r="R49" s="77"/>
      <c r="S49" s="47"/>
      <c r="T49" s="77"/>
      <c r="U49" s="36"/>
      <c r="V49" s="52">
        <f t="shared" si="5"/>
        <v>0</v>
      </c>
      <c r="W49" s="36"/>
      <c r="X49" s="77"/>
      <c r="Y49" s="54">
        <f>X49+V49</f>
        <v>0</v>
      </c>
      <c r="Z49" s="376"/>
      <c r="AA49" s="376"/>
    </row>
    <row r="50" spans="1:107" ht="12" thickBot="1" x14ac:dyDescent="0.3">
      <c r="A50" s="373"/>
      <c r="B50" s="410" t="s">
        <v>136</v>
      </c>
      <c r="C50" s="411"/>
      <c r="D50" s="411"/>
      <c r="E50" s="411"/>
      <c r="F50" s="412"/>
      <c r="G50" s="376"/>
      <c r="H50" s="72">
        <f>SUM(H45:H49)</f>
        <v>0</v>
      </c>
      <c r="I50" s="36"/>
      <c r="J50" s="72">
        <f>SUM(J45:J49)</f>
        <v>0</v>
      </c>
      <c r="K50" s="36"/>
      <c r="L50" s="72">
        <f>SUM(L45:L49)</f>
        <v>0</v>
      </c>
      <c r="M50" s="47"/>
      <c r="N50" s="72">
        <f>SUM(N45:N49)</f>
        <v>0</v>
      </c>
      <c r="O50" s="36"/>
      <c r="P50" s="72">
        <f>SUM(P45:P49)</f>
        <v>0</v>
      </c>
      <c r="Q50" s="36"/>
      <c r="R50" s="72">
        <f>SUM(R45:R49)</f>
        <v>0</v>
      </c>
      <c r="S50" s="47"/>
      <c r="T50" s="72">
        <f>SUM(T45:T49)</f>
        <v>0</v>
      </c>
      <c r="U50" s="36"/>
      <c r="V50" s="73">
        <f>SUM(V45:V49)</f>
        <v>0</v>
      </c>
      <c r="W50" s="36"/>
      <c r="X50" s="72">
        <f>SUM(X45:X49)</f>
        <v>0</v>
      </c>
      <c r="Y50" s="72">
        <f>SUM(Y45:Y49)</f>
        <v>0</v>
      </c>
      <c r="Z50" s="376"/>
      <c r="AA50" s="376"/>
    </row>
    <row r="51" spans="1:107" ht="12.75" customHeight="1" x14ac:dyDescent="0.25">
      <c r="A51" s="373"/>
      <c r="B51" s="422" t="s">
        <v>163</v>
      </c>
      <c r="C51" s="422"/>
      <c r="D51" s="422"/>
      <c r="E51" s="422"/>
      <c r="F51" s="422"/>
      <c r="G51" s="376"/>
      <c r="H51" s="63">
        <f>IF(OR(H50=0,H58=0),0,H50/H58)</f>
        <v>0</v>
      </c>
      <c r="I51" s="36"/>
      <c r="J51" s="63">
        <f>IF(OR(J50=0,J58=0),0,J50/J58)</f>
        <v>0</v>
      </c>
      <c r="K51" s="36"/>
      <c r="L51" s="63">
        <f>IF(OR(L50=0,L58=0),0,L50/L58)</f>
        <v>0</v>
      </c>
      <c r="M51" s="47"/>
      <c r="N51" s="63">
        <f>IF(OR(N50=0,N58=0),0,N50/N58)</f>
        <v>0</v>
      </c>
      <c r="O51" s="36"/>
      <c r="P51" s="63">
        <f>IF(OR(P50=0,P58=0),0,P50/P58)</f>
        <v>0</v>
      </c>
      <c r="Q51" s="36"/>
      <c r="R51" s="63">
        <f>IF(OR(R50=0,R58=0),0,R50/R58)</f>
        <v>0</v>
      </c>
      <c r="S51" s="47"/>
      <c r="T51" s="63">
        <f>IF(OR(T50=0,T58=0),0,T50/T58)</f>
        <v>0</v>
      </c>
      <c r="U51" s="36"/>
      <c r="V51" s="86">
        <f>IF(OR(V50=0,V58=0),0,V50/V58)</f>
        <v>0</v>
      </c>
      <c r="W51" s="36"/>
      <c r="X51" s="36"/>
      <c r="Y51" s="36"/>
      <c r="Z51" s="376"/>
      <c r="AA51" s="376"/>
    </row>
    <row r="52" spans="1:107" s="381" customFormat="1" ht="12.75" hidden="1" customHeight="1" x14ac:dyDescent="0.25">
      <c r="A52" s="378"/>
      <c r="B52" s="379" t="s">
        <v>293</v>
      </c>
      <c r="C52" s="380"/>
      <c r="D52" s="380"/>
      <c r="E52" s="380"/>
      <c r="F52" s="387"/>
      <c r="G52" s="382"/>
      <c r="H52" s="383">
        <f>IF(OR(H45=0,H58=0),0,H45/H58)</f>
        <v>0</v>
      </c>
      <c r="I52" s="58"/>
      <c r="J52" s="383">
        <f>IF(OR(J45=0,J58=0),0,J45/J58)</f>
        <v>0</v>
      </c>
      <c r="K52" s="58"/>
      <c r="L52" s="383">
        <f>IF(OR(L45=0,L58=0),0,L45/L58)</f>
        <v>0</v>
      </c>
      <c r="M52" s="384"/>
      <c r="N52" s="383">
        <f>IF(OR(N45=0,N58=0),0,N45/N58)</f>
        <v>0</v>
      </c>
      <c r="O52" s="58"/>
      <c r="P52" s="383">
        <f>IF(OR(P45=0,P58=0),0,P45/P58)</f>
        <v>0</v>
      </c>
      <c r="Q52" s="58"/>
      <c r="R52" s="383">
        <f>IF(OR(R45=0,R58=0),0,R45/R58)</f>
        <v>0</v>
      </c>
      <c r="S52" s="384"/>
      <c r="T52" s="383">
        <f>IF(OR(T45=0,T58=0),0,T45/T58)</f>
        <v>0</v>
      </c>
      <c r="U52" s="58"/>
      <c r="V52" s="383">
        <f>IF(OR(V45=0,V58=0),0,V45/V58)</f>
        <v>0</v>
      </c>
      <c r="W52" s="58"/>
      <c r="X52" s="58"/>
      <c r="Y52" s="58"/>
      <c r="Z52" s="382"/>
      <c r="AA52" s="382"/>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row>
    <row r="53" spans="1:107" s="381" customFormat="1" ht="12.75" hidden="1" customHeight="1" x14ac:dyDescent="0.25">
      <c r="A53" s="378"/>
      <c r="B53" s="386" t="s">
        <v>292</v>
      </c>
      <c r="C53" s="380"/>
      <c r="D53" s="380"/>
      <c r="E53" s="380"/>
      <c r="F53" s="380"/>
      <c r="G53" s="382"/>
      <c r="H53" s="383">
        <f>IF(OR(H46=0,H58=0),0,H46/H58)</f>
        <v>0</v>
      </c>
      <c r="I53" s="58"/>
      <c r="J53" s="383">
        <f>IF(OR(J46=0,J58=0),0,J46/J58)</f>
        <v>0</v>
      </c>
      <c r="K53" s="58"/>
      <c r="L53" s="383">
        <f>IF(OR(L46=0,L58=0),0,L46/L58)</f>
        <v>0</v>
      </c>
      <c r="M53" s="384"/>
      <c r="N53" s="383">
        <f>IF(OR(N46=0,N58=0),0,N46/N58)</f>
        <v>0</v>
      </c>
      <c r="O53" s="58"/>
      <c r="P53" s="383">
        <f>IF(OR(P46=0,P58=0),0,P46/P58)</f>
        <v>0</v>
      </c>
      <c r="Q53" s="58"/>
      <c r="R53" s="383">
        <f>IF(OR(R46=0,R58=0),0,R46/R58)</f>
        <v>0</v>
      </c>
      <c r="S53" s="384"/>
      <c r="T53" s="383">
        <f>IF(OR(T46=0,T58=0),0,T46/T58)</f>
        <v>0</v>
      </c>
      <c r="U53" s="58"/>
      <c r="V53" s="383">
        <f>IF(OR(V46=0,V58=0),0,V46/V58)</f>
        <v>0</v>
      </c>
      <c r="W53" s="58"/>
      <c r="X53" s="58"/>
      <c r="Y53" s="58"/>
      <c r="Z53" s="382"/>
      <c r="AA53" s="382"/>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row>
    <row r="54" spans="1:107" s="381" customFormat="1" ht="12.75" hidden="1" customHeight="1" x14ac:dyDescent="0.25">
      <c r="A54" s="378"/>
      <c r="B54" s="379" t="s">
        <v>291</v>
      </c>
      <c r="C54" s="380"/>
      <c r="D54" s="380"/>
      <c r="E54" s="380"/>
      <c r="F54" s="380"/>
      <c r="G54" s="382"/>
      <c r="H54" s="383">
        <f>IF(OR(H47=0,H58=0),0,H47/H58)</f>
        <v>0</v>
      </c>
      <c r="I54" s="58"/>
      <c r="J54" s="383">
        <f>IF(OR(J47=0,J58=0),0,J47/J58)</f>
        <v>0</v>
      </c>
      <c r="K54" s="58"/>
      <c r="L54" s="383">
        <f>IF(OR(L47=0,L58=0),0,L47/L58)</f>
        <v>0</v>
      </c>
      <c r="M54" s="384"/>
      <c r="N54" s="383">
        <f>IF(OR(N47=0,N58=0),0,N47/N58)</f>
        <v>0</v>
      </c>
      <c r="O54" s="58"/>
      <c r="P54" s="383">
        <f>IF(OR(P47=0,P58=0),0,P47/P58)</f>
        <v>0</v>
      </c>
      <c r="Q54" s="58"/>
      <c r="R54" s="383">
        <f>IF(OR(R47=0,R58=0),0,R47/R58)</f>
        <v>0</v>
      </c>
      <c r="S54" s="384"/>
      <c r="T54" s="383">
        <f>IF(OR(T47=0,T58=0),0,T47/T58)</f>
        <v>0</v>
      </c>
      <c r="U54" s="58"/>
      <c r="V54" s="383">
        <f>IF(OR(V47=0,V58=0),0,V47/V58)</f>
        <v>0</v>
      </c>
      <c r="W54" s="58"/>
      <c r="X54" s="58"/>
      <c r="Y54" s="58"/>
      <c r="Z54" s="382"/>
      <c r="AA54" s="382"/>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5"/>
      <c r="BG54" s="385"/>
      <c r="BH54" s="385"/>
      <c r="BI54" s="385"/>
      <c r="BJ54" s="385"/>
      <c r="BK54" s="385"/>
      <c r="BL54" s="385"/>
      <c r="BM54" s="385"/>
      <c r="BN54" s="385"/>
      <c r="BO54" s="385"/>
      <c r="BP54" s="385"/>
      <c r="BQ54" s="385"/>
      <c r="BR54" s="385"/>
      <c r="BS54" s="385"/>
      <c r="BT54" s="385"/>
      <c r="BU54" s="385"/>
      <c r="BV54" s="385"/>
      <c r="BW54" s="385"/>
      <c r="BX54" s="385"/>
      <c r="BY54" s="385"/>
      <c r="BZ54" s="385"/>
      <c r="CA54" s="385"/>
      <c r="CB54" s="385"/>
      <c r="CC54" s="385"/>
      <c r="CD54" s="385"/>
      <c r="CE54" s="385"/>
      <c r="CF54" s="385"/>
      <c r="CG54" s="385"/>
      <c r="CH54" s="385"/>
      <c r="CI54" s="385"/>
      <c r="CJ54" s="385"/>
      <c r="CK54" s="385"/>
      <c r="CL54" s="385"/>
      <c r="CM54" s="385"/>
      <c r="CN54" s="385"/>
      <c r="CO54" s="385"/>
      <c r="CP54" s="385"/>
      <c r="CQ54" s="385"/>
      <c r="CR54" s="385"/>
      <c r="CS54" s="385"/>
      <c r="CT54" s="385"/>
      <c r="CU54" s="385"/>
      <c r="CV54" s="385"/>
      <c r="CW54" s="385"/>
      <c r="CX54" s="385"/>
      <c r="CY54" s="385"/>
      <c r="CZ54" s="385"/>
      <c r="DA54" s="385"/>
      <c r="DB54" s="385"/>
      <c r="DC54" s="385"/>
    </row>
    <row r="55" spans="1:107" s="381" customFormat="1" ht="12.75" hidden="1" customHeight="1" x14ac:dyDescent="0.25">
      <c r="A55" s="378"/>
      <c r="B55" s="379" t="s">
        <v>290</v>
      </c>
      <c r="C55" s="380"/>
      <c r="D55" s="380"/>
      <c r="E55" s="380"/>
      <c r="F55" s="380"/>
      <c r="G55" s="382"/>
      <c r="H55" s="383">
        <f>IF(OR(H48=0,H58=0),0,H48/H58)</f>
        <v>0</v>
      </c>
      <c r="I55" s="58"/>
      <c r="J55" s="383">
        <f>IF(OR(J48=0,J58=0),0,J48/J58)</f>
        <v>0</v>
      </c>
      <c r="K55" s="58"/>
      <c r="L55" s="383">
        <f>IF(OR(L48=0,L58=0),0,L48/L58)</f>
        <v>0</v>
      </c>
      <c r="M55" s="384"/>
      <c r="N55" s="383">
        <f>IF(OR(N48=0,N58=0),0,N48/N58)</f>
        <v>0</v>
      </c>
      <c r="O55" s="58"/>
      <c r="P55" s="383">
        <f>IF(OR(P48=0,P58=0),0,P48/P58)</f>
        <v>0</v>
      </c>
      <c r="Q55" s="58"/>
      <c r="R55" s="383">
        <f>IF(OR(R48=0,R58=0),0,R48/R58)</f>
        <v>0</v>
      </c>
      <c r="S55" s="384"/>
      <c r="T55" s="383">
        <f>IF(OR(T48=0,T58=0),0,T48/T58)</f>
        <v>0</v>
      </c>
      <c r="U55" s="58"/>
      <c r="V55" s="383">
        <f>IF(OR(V48=0,V58=0),0,V48/V58)</f>
        <v>0</v>
      </c>
      <c r="W55" s="58"/>
      <c r="X55" s="58"/>
      <c r="Y55" s="58"/>
      <c r="Z55" s="382"/>
      <c r="AA55" s="382"/>
      <c r="AB55" s="385"/>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5"/>
      <c r="BG55" s="385"/>
      <c r="BH55" s="385"/>
      <c r="BI55" s="385"/>
      <c r="BJ55" s="385"/>
      <c r="BK55" s="385"/>
      <c r="BL55" s="385"/>
      <c r="BM55" s="385"/>
      <c r="BN55" s="385"/>
      <c r="BO55" s="385"/>
      <c r="BP55" s="385"/>
      <c r="BQ55" s="385"/>
      <c r="BR55" s="385"/>
      <c r="BS55" s="385"/>
      <c r="BT55" s="385"/>
      <c r="BU55" s="385"/>
      <c r="BV55" s="385"/>
      <c r="BW55" s="385"/>
      <c r="BX55" s="385"/>
      <c r="BY55" s="385"/>
      <c r="BZ55" s="385"/>
      <c r="CA55" s="385"/>
      <c r="CB55" s="385"/>
      <c r="CC55" s="385"/>
      <c r="CD55" s="385"/>
      <c r="CE55" s="385"/>
      <c r="CF55" s="385"/>
      <c r="CG55" s="385"/>
      <c r="CH55" s="385"/>
      <c r="CI55" s="385"/>
      <c r="CJ55" s="385"/>
      <c r="CK55" s="385"/>
      <c r="CL55" s="385"/>
      <c r="CM55" s="385"/>
      <c r="CN55" s="385"/>
      <c r="CO55" s="385"/>
      <c r="CP55" s="385"/>
      <c r="CQ55" s="385"/>
      <c r="CR55" s="385"/>
      <c r="CS55" s="385"/>
      <c r="CT55" s="385"/>
      <c r="CU55" s="385"/>
      <c r="CV55" s="385"/>
      <c r="CW55" s="385"/>
      <c r="CX55" s="385"/>
      <c r="CY55" s="385"/>
      <c r="CZ55" s="385"/>
      <c r="DA55" s="385"/>
      <c r="DB55" s="385"/>
      <c r="DC55" s="385"/>
    </row>
    <row r="56" spans="1:107" s="381" customFormat="1" ht="12.75" hidden="1" customHeight="1" x14ac:dyDescent="0.25">
      <c r="A56" s="378" t="s">
        <v>288</v>
      </c>
      <c r="B56" s="408" t="s">
        <v>289</v>
      </c>
      <c r="C56" s="408"/>
      <c r="D56" s="408"/>
      <c r="E56" s="408"/>
      <c r="F56" s="408"/>
      <c r="G56" s="382"/>
      <c r="H56" s="383">
        <f>IF(OR(H49=0,H58=0),0,H49/H58)</f>
        <v>0</v>
      </c>
      <c r="I56" s="58"/>
      <c r="J56" s="383">
        <f>IF(OR(J49=0,J58=0),0,J49/J58)</f>
        <v>0</v>
      </c>
      <c r="K56" s="58"/>
      <c r="L56" s="383">
        <f>IF(OR(L49=0,L58=0),0,L49/L58)</f>
        <v>0</v>
      </c>
      <c r="M56" s="384"/>
      <c r="N56" s="383">
        <f>IF(OR(N49=0,N58=0),0,N49/N58)</f>
        <v>0</v>
      </c>
      <c r="O56" s="58"/>
      <c r="P56" s="383">
        <f>IF(OR(P49=0,P58=0),0,P49/P58)</f>
        <v>0</v>
      </c>
      <c r="Q56" s="58"/>
      <c r="R56" s="383">
        <f>IF(OR(R49=0,R58=0),0,R49/R58)</f>
        <v>0</v>
      </c>
      <c r="S56" s="384"/>
      <c r="T56" s="383">
        <f>IF(OR(T49=0,T58=0),0,T49/T58)</f>
        <v>0</v>
      </c>
      <c r="U56" s="58"/>
      <c r="V56" s="383">
        <f>IF(OR(V49=0,V58=0),0,V49/V58)</f>
        <v>0</v>
      </c>
      <c r="W56" s="58"/>
      <c r="X56" s="58"/>
      <c r="Y56" s="58"/>
      <c r="Z56" s="382"/>
      <c r="AA56" s="382"/>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5"/>
      <c r="BR56" s="385"/>
      <c r="BS56" s="385"/>
      <c r="BT56" s="385"/>
      <c r="BU56" s="385"/>
      <c r="BV56" s="385"/>
      <c r="BW56" s="385"/>
      <c r="BX56" s="385"/>
      <c r="BY56" s="385"/>
      <c r="BZ56" s="385"/>
      <c r="CA56" s="385"/>
      <c r="CB56" s="385"/>
      <c r="CC56" s="385"/>
      <c r="CD56" s="385"/>
      <c r="CE56" s="385"/>
      <c r="CF56" s="385"/>
      <c r="CG56" s="385"/>
      <c r="CH56" s="385"/>
      <c r="CI56" s="385"/>
      <c r="CJ56" s="385"/>
      <c r="CK56" s="385"/>
      <c r="CL56" s="385"/>
      <c r="CM56" s="385"/>
      <c r="CN56" s="385"/>
      <c r="CO56" s="385"/>
      <c r="CP56" s="385"/>
      <c r="CQ56" s="385"/>
      <c r="CR56" s="385"/>
      <c r="CS56" s="385"/>
      <c r="CT56" s="385"/>
      <c r="CU56" s="385"/>
      <c r="CV56" s="385"/>
      <c r="CW56" s="385"/>
      <c r="CX56" s="385"/>
      <c r="CY56" s="385"/>
      <c r="CZ56" s="385"/>
      <c r="DA56" s="385"/>
      <c r="DB56" s="385"/>
      <c r="DC56" s="385"/>
    </row>
    <row r="57" spans="1:107" ht="5" customHeight="1" thickBot="1" x14ac:dyDescent="0.3">
      <c r="A57" s="373"/>
      <c r="B57" s="371"/>
      <c r="C57" s="371"/>
      <c r="D57" s="371"/>
      <c r="E57" s="371"/>
      <c r="F57" s="371"/>
      <c r="G57" s="376"/>
      <c r="H57" s="47"/>
      <c r="I57" s="47"/>
      <c r="J57" s="47"/>
      <c r="K57" s="47"/>
      <c r="L57" s="47"/>
      <c r="M57" s="47"/>
      <c r="N57" s="47"/>
      <c r="O57" s="47"/>
      <c r="P57" s="47"/>
      <c r="Q57" s="47"/>
      <c r="R57" s="47"/>
      <c r="S57" s="47"/>
      <c r="T57" s="47"/>
      <c r="U57" s="47"/>
      <c r="V57" s="377"/>
      <c r="W57" s="47"/>
      <c r="X57" s="47"/>
      <c r="Y57" s="47"/>
      <c r="Z57" s="376"/>
      <c r="AA57" s="376"/>
    </row>
    <row r="58" spans="1:107" s="17" customFormat="1" ht="12" thickBot="1" x14ac:dyDescent="0.3">
      <c r="A58" s="373"/>
      <c r="B58" s="410" t="s">
        <v>164</v>
      </c>
      <c r="C58" s="411"/>
      <c r="D58" s="411"/>
      <c r="E58" s="411"/>
      <c r="F58" s="412"/>
      <c r="G58" s="376"/>
      <c r="H58" s="87">
        <f>H50+H41+H29+H20</f>
        <v>0</v>
      </c>
      <c r="I58" s="36"/>
      <c r="J58" s="87">
        <f>J50+J41+J29+J20</f>
        <v>0</v>
      </c>
      <c r="K58" s="36"/>
      <c r="L58" s="87">
        <f>L50+L41+L29+L20</f>
        <v>0</v>
      </c>
      <c r="M58" s="47"/>
      <c r="N58" s="87">
        <f>N50+N41+N29+N20</f>
        <v>0</v>
      </c>
      <c r="O58" s="36"/>
      <c r="P58" s="87">
        <f>P50+P41+P29+P20</f>
        <v>0</v>
      </c>
      <c r="Q58" s="36"/>
      <c r="R58" s="87">
        <f>R50+R41+R29+R20</f>
        <v>0</v>
      </c>
      <c r="S58" s="47"/>
      <c r="T58" s="87">
        <f>T50+T41+T29+T20</f>
        <v>0</v>
      </c>
      <c r="U58" s="36"/>
      <c r="V58" s="88">
        <f>N58+L58+J58+H58+P58+R58+T58</f>
        <v>0</v>
      </c>
      <c r="W58" s="36"/>
      <c r="X58" s="47"/>
      <c r="Y58" s="47"/>
      <c r="Z58" s="376"/>
      <c r="AA58" s="376"/>
    </row>
    <row r="59" spans="1:107" ht="13.15" customHeight="1" x14ac:dyDescent="0.25">
      <c r="A59" s="373"/>
      <c r="B59" s="418"/>
      <c r="C59" s="418"/>
      <c r="D59" s="418"/>
      <c r="E59" s="418"/>
      <c r="F59" s="418"/>
      <c r="G59" s="376"/>
      <c r="H59" s="78"/>
      <c r="I59" s="79"/>
      <c r="J59" s="79"/>
      <c r="K59" s="79"/>
      <c r="L59" s="79"/>
      <c r="M59" s="79"/>
      <c r="N59" s="76"/>
      <c r="O59" s="79"/>
      <c r="P59" s="79"/>
      <c r="Q59" s="79"/>
      <c r="R59" s="79"/>
      <c r="S59" s="79"/>
      <c r="T59" s="76"/>
      <c r="U59" s="36"/>
      <c r="V59" s="68"/>
      <c r="W59" s="36"/>
      <c r="X59" s="47"/>
      <c r="Y59" s="47"/>
      <c r="Z59" s="376"/>
      <c r="AA59" s="376"/>
    </row>
    <row r="60" spans="1:107" ht="12" customHeight="1" x14ac:dyDescent="0.25">
      <c r="A60" s="417"/>
      <c r="B60" s="413" t="s">
        <v>268</v>
      </c>
      <c r="C60" s="414"/>
      <c r="D60" s="414"/>
      <c r="E60" s="414"/>
      <c r="F60" s="415"/>
      <c r="G60" s="376"/>
      <c r="H60" s="375" t="s">
        <v>166</v>
      </c>
      <c r="I60" s="82"/>
      <c r="J60" s="82"/>
      <c r="K60" s="82"/>
      <c r="L60" s="82"/>
      <c r="M60" s="89"/>
      <c r="N60" s="376"/>
      <c r="O60" s="82"/>
      <c r="P60" s="82"/>
      <c r="Q60" s="82"/>
      <c r="R60" s="82"/>
      <c r="S60" s="89"/>
      <c r="T60" s="376"/>
      <c r="U60" s="371"/>
      <c r="V60" s="45"/>
      <c r="W60" s="371"/>
      <c r="X60" s="47"/>
      <c r="Y60" s="47"/>
      <c r="Z60" s="376"/>
      <c r="AA60" s="376"/>
    </row>
    <row r="61" spans="1:107" ht="12" customHeight="1" x14ac:dyDescent="0.25">
      <c r="A61" s="417"/>
      <c r="B61" s="416" t="s">
        <v>287</v>
      </c>
      <c r="C61" s="416"/>
      <c r="D61" s="416"/>
      <c r="E61" s="416"/>
      <c r="F61" s="416"/>
      <c r="G61" s="376"/>
      <c r="H61" s="48">
        <f>'توزيع تكاليف الموطفين'!AA98</f>
        <v>0</v>
      </c>
      <c r="I61" s="36"/>
      <c r="J61" s="48">
        <f>'توزيع تكاليف الموطفين'!AB98</f>
        <v>0</v>
      </c>
      <c r="K61" s="36"/>
      <c r="L61" s="48">
        <f>'توزيع تكاليف الموطفين'!AC98</f>
        <v>0</v>
      </c>
      <c r="M61" s="47"/>
      <c r="N61" s="48">
        <f>'توزيع تكاليف الموطفين'!AD98</f>
        <v>0</v>
      </c>
      <c r="O61" s="36"/>
      <c r="P61" s="48">
        <f>'توزيع تكاليف الموطفين'!AE98</f>
        <v>0</v>
      </c>
      <c r="Q61" s="36"/>
      <c r="R61" s="48">
        <f>'توزيع تكاليف الموطفين'!AF98</f>
        <v>0</v>
      </c>
      <c r="S61" s="47"/>
      <c r="T61" s="48">
        <f>'توزيع تكاليف الموطفين'!AG98</f>
        <v>0</v>
      </c>
      <c r="U61" s="371"/>
      <c r="V61" s="49">
        <f t="shared" ref="V61:V65" si="6">N61+L61+J61+H61+P61+R61+T61</f>
        <v>0</v>
      </c>
      <c r="W61" s="36"/>
      <c r="X61" s="48">
        <f>'توزيع تكاليف الموطفين'!AJ98</f>
        <v>0</v>
      </c>
      <c r="Y61" s="50">
        <f t="shared" ref="Y61:Y65" si="7">X61+V61</f>
        <v>0</v>
      </c>
      <c r="Z61" s="376"/>
      <c r="AA61" s="376"/>
    </row>
    <row r="62" spans="1:107" ht="11.5" customHeight="1" x14ac:dyDescent="0.25">
      <c r="A62" s="417"/>
      <c r="B62" s="409" t="s">
        <v>69</v>
      </c>
      <c r="C62" s="409"/>
      <c r="D62" s="409"/>
      <c r="E62" s="409"/>
      <c r="F62" s="409"/>
      <c r="G62" s="376"/>
      <c r="H62" s="85"/>
      <c r="I62" s="36"/>
      <c r="J62" s="85"/>
      <c r="K62" s="36"/>
      <c r="L62" s="85"/>
      <c r="M62" s="47"/>
      <c r="N62" s="85"/>
      <c r="O62" s="36"/>
      <c r="P62" s="85"/>
      <c r="Q62" s="36"/>
      <c r="R62" s="85"/>
      <c r="S62" s="47"/>
      <c r="T62" s="85"/>
      <c r="U62" s="36"/>
      <c r="V62" s="52">
        <f t="shared" si="6"/>
        <v>0</v>
      </c>
      <c r="W62" s="36"/>
      <c r="X62" s="77"/>
      <c r="Y62" s="54">
        <f t="shared" si="7"/>
        <v>0</v>
      </c>
      <c r="Z62" s="376"/>
      <c r="AA62" s="376"/>
    </row>
    <row r="63" spans="1:107" x14ac:dyDescent="0.25">
      <c r="A63" s="417"/>
      <c r="B63" s="409" t="s">
        <v>70</v>
      </c>
      <c r="C63" s="409"/>
      <c r="D63" s="409"/>
      <c r="E63" s="409"/>
      <c r="F63" s="409"/>
      <c r="G63" s="376"/>
      <c r="H63" s="51"/>
      <c r="I63" s="36"/>
      <c r="J63" s="51"/>
      <c r="K63" s="36"/>
      <c r="L63" s="51"/>
      <c r="M63" s="47"/>
      <c r="N63" s="51"/>
      <c r="O63" s="36"/>
      <c r="P63" s="51"/>
      <c r="Q63" s="36"/>
      <c r="R63" s="51"/>
      <c r="S63" s="47"/>
      <c r="T63" s="51"/>
      <c r="U63" s="36"/>
      <c r="V63" s="52">
        <f t="shared" si="6"/>
        <v>0</v>
      </c>
      <c r="W63" s="36"/>
      <c r="X63" s="51"/>
      <c r="Y63" s="54">
        <f t="shared" si="7"/>
        <v>0</v>
      </c>
      <c r="Z63" s="376"/>
      <c r="AA63" s="376"/>
    </row>
    <row r="64" spans="1:107" x14ac:dyDescent="0.25">
      <c r="A64" s="417"/>
      <c r="B64" s="409" t="s">
        <v>74</v>
      </c>
      <c r="C64" s="409"/>
      <c r="D64" s="409"/>
      <c r="E64" s="409"/>
      <c r="F64" s="409"/>
      <c r="G64" s="376"/>
      <c r="H64" s="77"/>
      <c r="I64" s="36"/>
      <c r="J64" s="77"/>
      <c r="K64" s="36"/>
      <c r="L64" s="77"/>
      <c r="M64" s="47"/>
      <c r="N64" s="77"/>
      <c r="O64" s="36"/>
      <c r="P64" s="77"/>
      <c r="Q64" s="36"/>
      <c r="R64" s="77"/>
      <c r="S64" s="47"/>
      <c r="T64" s="77"/>
      <c r="U64" s="36"/>
      <c r="V64" s="52">
        <f t="shared" si="6"/>
        <v>0</v>
      </c>
      <c r="W64" s="36"/>
      <c r="X64" s="77"/>
      <c r="Y64" s="54">
        <f t="shared" si="7"/>
        <v>0</v>
      </c>
      <c r="Z64" s="376"/>
      <c r="AA64" s="376"/>
    </row>
    <row r="65" spans="1:27" ht="12" thickBot="1" x14ac:dyDescent="0.3">
      <c r="A65" s="417"/>
      <c r="B65" s="409" t="s">
        <v>78</v>
      </c>
      <c r="C65" s="409"/>
      <c r="D65" s="409"/>
      <c r="E65" s="409"/>
      <c r="F65" s="409"/>
      <c r="G65" s="376"/>
      <c r="H65" s="77"/>
      <c r="I65" s="36"/>
      <c r="J65" s="77"/>
      <c r="K65" s="36"/>
      <c r="L65" s="77"/>
      <c r="M65" s="47"/>
      <c r="N65" s="77"/>
      <c r="O65" s="36"/>
      <c r="P65" s="77"/>
      <c r="Q65" s="36"/>
      <c r="R65" s="77"/>
      <c r="S65" s="47"/>
      <c r="T65" s="77"/>
      <c r="U65" s="36"/>
      <c r="V65" s="52">
        <f t="shared" si="6"/>
        <v>0</v>
      </c>
      <c r="W65" s="36"/>
      <c r="X65" s="77"/>
      <c r="Y65" s="54">
        <f t="shared" si="7"/>
        <v>0</v>
      </c>
      <c r="Z65" s="376"/>
      <c r="AA65" s="376"/>
    </row>
    <row r="66" spans="1:27" ht="13.5" customHeight="1" thickBot="1" x14ac:dyDescent="0.3">
      <c r="A66" s="417"/>
      <c r="B66" s="419" t="s">
        <v>137</v>
      </c>
      <c r="C66" s="420"/>
      <c r="D66" s="420"/>
      <c r="E66" s="420"/>
      <c r="F66" s="421"/>
      <c r="G66" s="90"/>
      <c r="H66" s="91">
        <f>SUM(H61:H65)</f>
        <v>0</v>
      </c>
      <c r="I66" s="36"/>
      <c r="J66" s="91">
        <f>SUM(J61:J65)</f>
        <v>0</v>
      </c>
      <c r="K66" s="36"/>
      <c r="L66" s="91">
        <f>SUM(L61:L65)</f>
        <v>0</v>
      </c>
      <c r="M66" s="47"/>
      <c r="N66" s="91">
        <f>SUM(N61:N65)</f>
        <v>0</v>
      </c>
      <c r="O66" s="36"/>
      <c r="P66" s="91">
        <f>SUM(P61:P65)</f>
        <v>0</v>
      </c>
      <c r="Q66" s="36"/>
      <c r="R66" s="91">
        <f>SUM(R61:R65)</f>
        <v>0</v>
      </c>
      <c r="S66" s="47"/>
      <c r="T66" s="91">
        <f>SUM(T61:T65)</f>
        <v>0</v>
      </c>
      <c r="U66" s="92"/>
      <c r="V66" s="93">
        <f>SUM(V61:V65)</f>
        <v>0</v>
      </c>
      <c r="W66" s="94"/>
      <c r="X66" s="91">
        <f>SUM(X61:X65)</f>
        <v>0</v>
      </c>
      <c r="Y66" s="91">
        <f>SUM(Y61:Y65)</f>
        <v>0</v>
      </c>
      <c r="Z66" s="376"/>
      <c r="AA66" s="376"/>
    </row>
    <row r="67" spans="1:27" ht="12" thickBot="1" x14ac:dyDescent="0.3">
      <c r="A67" s="376"/>
      <c r="B67" s="376"/>
      <c r="C67" s="376"/>
      <c r="D67" s="376"/>
      <c r="E67" s="376"/>
      <c r="F67" s="376"/>
      <c r="G67" s="13"/>
      <c r="H67" s="370"/>
      <c r="I67" s="36"/>
      <c r="J67" s="370"/>
      <c r="K67" s="36"/>
      <c r="L67" s="370"/>
      <c r="M67" s="47"/>
      <c r="N67" s="376"/>
      <c r="O67" s="36"/>
      <c r="P67" s="370"/>
      <c r="Q67" s="36"/>
      <c r="R67" s="370"/>
      <c r="S67" s="47"/>
      <c r="T67" s="376"/>
      <c r="U67" s="371"/>
      <c r="V67" s="45"/>
      <c r="W67" s="371"/>
      <c r="X67" s="376"/>
      <c r="Y67" s="376"/>
      <c r="Z67" s="376"/>
      <c r="AA67" s="376"/>
    </row>
    <row r="68" spans="1:27" ht="15" customHeight="1" thickBot="1" x14ac:dyDescent="0.3">
      <c r="A68" s="376"/>
      <c r="B68" s="442" t="s">
        <v>167</v>
      </c>
      <c r="C68" s="443"/>
      <c r="D68" s="443"/>
      <c r="E68" s="443"/>
      <c r="F68" s="444"/>
      <c r="G68" s="376"/>
      <c r="H68" s="95">
        <f>H66+H50+H41+H29+H20</f>
        <v>0</v>
      </c>
      <c r="I68" s="36"/>
      <c r="J68" s="95">
        <f>J66+J50+J41+J29+J20</f>
        <v>0</v>
      </c>
      <c r="K68" s="36"/>
      <c r="L68" s="95">
        <f>L66+L50+L41+L29+L20</f>
        <v>0</v>
      </c>
      <c r="M68" s="47"/>
      <c r="N68" s="95">
        <f>N66+N50+N41+N29+N20</f>
        <v>0</v>
      </c>
      <c r="O68" s="36"/>
      <c r="P68" s="95">
        <f>P66+P50+P41+P29+P20</f>
        <v>0</v>
      </c>
      <c r="Q68" s="36"/>
      <c r="R68" s="95">
        <f>R66+R50+R41+R29+R20</f>
        <v>0</v>
      </c>
      <c r="S68" s="47"/>
      <c r="T68" s="95">
        <f>T66+T50+T41+T29+T20</f>
        <v>0</v>
      </c>
      <c r="U68" s="96"/>
      <c r="V68" s="97">
        <f>V66+V50+V41+V29+V20</f>
        <v>0</v>
      </c>
      <c r="W68" s="98"/>
      <c r="X68" s="99">
        <f>X66+X50+X41+X29+X20</f>
        <v>0</v>
      </c>
      <c r="Y68" s="100">
        <f>Y66+Y50+Y41+Y29+Y20</f>
        <v>0</v>
      </c>
      <c r="Z68" s="376"/>
      <c r="AA68" s="376"/>
    </row>
    <row r="69" spans="1:27" ht="13.5" thickBot="1" x14ac:dyDescent="0.3">
      <c r="A69" s="376"/>
      <c r="B69" s="101" t="s">
        <v>286</v>
      </c>
      <c r="C69" s="372"/>
      <c r="D69" s="372"/>
      <c r="E69" s="372"/>
      <c r="F69" s="11">
        <v>7.0000000000000007E-2</v>
      </c>
      <c r="G69" s="90"/>
      <c r="H69" s="91">
        <f>+H68*7%</f>
        <v>0</v>
      </c>
      <c r="I69" s="36"/>
      <c r="J69" s="91">
        <f>+J68*7%</f>
        <v>0</v>
      </c>
      <c r="K69" s="36"/>
      <c r="L69" s="91">
        <f>+L68*7%</f>
        <v>0</v>
      </c>
      <c r="M69" s="47"/>
      <c r="N69" s="91">
        <f>+N68*7%</f>
        <v>0</v>
      </c>
      <c r="O69" s="36"/>
      <c r="P69" s="91">
        <f>P68*7%</f>
        <v>0</v>
      </c>
      <c r="Q69" s="36"/>
      <c r="R69" s="91">
        <f>R68*7%</f>
        <v>0</v>
      </c>
      <c r="S69" s="47"/>
      <c r="T69" s="91">
        <f>+T68*7%</f>
        <v>0</v>
      </c>
      <c r="U69" s="102"/>
      <c r="V69" s="93">
        <f>SUM(H69:T69)</f>
        <v>0</v>
      </c>
      <c r="W69" s="102"/>
      <c r="X69" s="103"/>
      <c r="Y69" s="104">
        <f>X69+V69</f>
        <v>0</v>
      </c>
      <c r="Z69" s="376"/>
      <c r="AA69" s="376"/>
    </row>
    <row r="70" spans="1:27" ht="15" customHeight="1" thickBot="1" x14ac:dyDescent="0.3">
      <c r="A70" s="376"/>
      <c r="B70" s="442" t="s">
        <v>168</v>
      </c>
      <c r="C70" s="443"/>
      <c r="D70" s="443"/>
      <c r="E70" s="443"/>
      <c r="F70" s="444"/>
      <c r="G70" s="376"/>
      <c r="H70" s="95">
        <f>+H68+H69</f>
        <v>0</v>
      </c>
      <c r="I70" s="36"/>
      <c r="J70" s="95">
        <f>+J68+J69</f>
        <v>0</v>
      </c>
      <c r="K70" s="36"/>
      <c r="L70" s="95">
        <f>+L68+L69</f>
        <v>0</v>
      </c>
      <c r="M70" s="47"/>
      <c r="N70" s="95">
        <f>+N68+N69</f>
        <v>0</v>
      </c>
      <c r="O70" s="36"/>
      <c r="P70" s="95">
        <f>+P68+P69</f>
        <v>0</v>
      </c>
      <c r="Q70" s="36"/>
      <c r="R70" s="95">
        <f>+R68+R69</f>
        <v>0</v>
      </c>
      <c r="S70" s="47"/>
      <c r="T70" s="95">
        <f>+T68+T69</f>
        <v>0</v>
      </c>
      <c r="U70" s="96"/>
      <c r="V70" s="97">
        <f>SUM(H70:T70)</f>
        <v>0</v>
      </c>
      <c r="W70" s="96"/>
      <c r="X70" s="99">
        <f>+X68+X69</f>
        <v>0</v>
      </c>
      <c r="Y70" s="100">
        <f>X70+V70</f>
        <v>0</v>
      </c>
      <c r="Z70" s="376"/>
      <c r="AA70" s="376"/>
    </row>
    <row r="71" spans="1:27" x14ac:dyDescent="0.25">
      <c r="A71" s="376"/>
      <c r="B71" s="376"/>
      <c r="C71" s="376"/>
      <c r="D71" s="376"/>
      <c r="E71" s="376"/>
      <c r="F71" s="376"/>
      <c r="G71" s="376"/>
      <c r="H71" s="376"/>
      <c r="I71" s="36"/>
      <c r="J71" s="376"/>
      <c r="K71" s="36"/>
      <c r="L71" s="376"/>
      <c r="M71" s="47"/>
      <c r="N71" s="376"/>
      <c r="O71" s="36"/>
      <c r="P71" s="376"/>
      <c r="Q71" s="36"/>
      <c r="R71" s="376"/>
      <c r="S71" s="47"/>
      <c r="T71" s="376"/>
      <c r="U71" s="371"/>
      <c r="V71" s="376"/>
      <c r="W71" s="371"/>
      <c r="X71" s="376"/>
      <c r="Y71" s="376"/>
      <c r="Z71" s="376"/>
      <c r="AA71" s="376"/>
    </row>
    <row r="72" spans="1:27" x14ac:dyDescent="0.25">
      <c r="A72" s="376"/>
      <c r="B72" s="441" t="s">
        <v>142</v>
      </c>
      <c r="C72" s="441"/>
      <c r="D72" s="441"/>
      <c r="E72" s="441"/>
      <c r="F72" s="374"/>
      <c r="G72" s="374"/>
      <c r="H72" s="441" t="s">
        <v>143</v>
      </c>
      <c r="I72" s="441"/>
      <c r="J72" s="441"/>
      <c r="K72" s="441"/>
      <c r="L72" s="441"/>
      <c r="M72" s="47"/>
      <c r="N72" s="374"/>
      <c r="O72" s="36"/>
      <c r="P72" s="374"/>
      <c r="Q72" s="36"/>
      <c r="R72" s="374"/>
      <c r="S72" s="47"/>
      <c r="T72" s="374"/>
      <c r="U72" s="374"/>
      <c r="V72" s="374"/>
      <c r="W72" s="374"/>
      <c r="X72" s="374"/>
      <c r="Y72" s="374"/>
      <c r="Z72" s="376"/>
      <c r="AA72" s="376"/>
    </row>
    <row r="73" spans="1:27" ht="19.899999999999999" customHeight="1" x14ac:dyDescent="0.25">
      <c r="A73" s="376"/>
      <c r="B73" s="440" t="s">
        <v>139</v>
      </c>
      <c r="C73" s="440"/>
      <c r="D73" s="440"/>
      <c r="E73" s="371"/>
      <c r="F73" s="371"/>
      <c r="G73" s="371"/>
      <c r="H73" s="440" t="s">
        <v>139</v>
      </c>
      <c r="I73" s="440"/>
      <c r="J73" s="440"/>
      <c r="K73" s="371"/>
      <c r="L73" s="371"/>
      <c r="M73" s="47"/>
      <c r="N73" s="371"/>
      <c r="O73" s="36"/>
      <c r="P73" s="371"/>
      <c r="Q73" s="36"/>
      <c r="R73" s="371"/>
      <c r="S73" s="47"/>
      <c r="T73" s="371"/>
      <c r="U73" s="371"/>
      <c r="V73" s="371"/>
      <c r="W73" s="371"/>
      <c r="X73" s="371"/>
      <c r="Y73" s="371"/>
      <c r="Z73" s="376"/>
      <c r="AA73" s="376"/>
    </row>
    <row r="74" spans="1:27" ht="19.899999999999999" customHeight="1" x14ac:dyDescent="0.25">
      <c r="A74" s="376"/>
      <c r="B74" s="440" t="s">
        <v>140</v>
      </c>
      <c r="C74" s="440"/>
      <c r="D74" s="440"/>
      <c r="E74" s="371"/>
      <c r="F74" s="371"/>
      <c r="G74" s="371"/>
      <c r="H74" s="440" t="s">
        <v>140</v>
      </c>
      <c r="I74" s="440"/>
      <c r="J74" s="440"/>
      <c r="K74" s="371"/>
      <c r="L74" s="371"/>
      <c r="M74" s="47"/>
      <c r="N74" s="371"/>
      <c r="O74" s="36"/>
      <c r="P74" s="371"/>
      <c r="Q74" s="36"/>
      <c r="R74" s="371"/>
      <c r="S74" s="47"/>
      <c r="T74" s="371"/>
      <c r="U74" s="371"/>
      <c r="V74" s="371"/>
      <c r="W74" s="371"/>
      <c r="X74" s="371"/>
      <c r="Y74" s="371"/>
      <c r="Z74" s="376"/>
      <c r="AA74" s="376"/>
    </row>
    <row r="75" spans="1:27" ht="19.899999999999999" customHeight="1" x14ac:dyDescent="0.25">
      <c r="A75" s="376"/>
      <c r="B75" s="440" t="s">
        <v>141</v>
      </c>
      <c r="C75" s="440"/>
      <c r="D75" s="440"/>
      <c r="E75" s="371"/>
      <c r="F75" s="371"/>
      <c r="G75" s="371"/>
      <c r="H75" s="440" t="s">
        <v>141</v>
      </c>
      <c r="I75" s="440"/>
      <c r="J75" s="440"/>
      <c r="K75" s="371"/>
      <c r="L75" s="371"/>
      <c r="M75" s="47"/>
      <c r="N75" s="371"/>
      <c r="O75" s="36"/>
      <c r="P75" s="371"/>
      <c r="Q75" s="36"/>
      <c r="R75" s="371"/>
      <c r="S75" s="47"/>
      <c r="T75" s="371"/>
      <c r="U75" s="371"/>
      <c r="V75" s="371"/>
      <c r="W75" s="371"/>
      <c r="X75" s="371"/>
      <c r="Y75" s="371"/>
      <c r="Z75" s="376"/>
      <c r="AA75" s="376"/>
    </row>
    <row r="76" spans="1:27" s="12" customFormat="1" x14ac:dyDescent="0.25">
      <c r="A76" s="371"/>
      <c r="B76" s="371"/>
      <c r="C76" s="371"/>
      <c r="D76" s="371"/>
      <c r="E76" s="371"/>
      <c r="F76" s="371"/>
      <c r="G76" s="371"/>
      <c r="H76" s="371"/>
      <c r="I76" s="36"/>
      <c r="J76" s="371"/>
      <c r="K76" s="36"/>
      <c r="L76" s="371"/>
      <c r="M76" s="47"/>
      <c r="N76" s="371"/>
      <c r="O76" s="36"/>
      <c r="P76" s="371"/>
      <c r="Q76" s="36"/>
      <c r="R76" s="371"/>
      <c r="S76" s="47"/>
      <c r="T76" s="371"/>
      <c r="U76" s="371"/>
      <c r="V76" s="371"/>
      <c r="W76" s="371"/>
      <c r="X76" s="371"/>
      <c r="Y76" s="371"/>
      <c r="Z76" s="371"/>
      <c r="AA76" s="371"/>
    </row>
    <row r="77" spans="1:27" s="12" customFormat="1" x14ac:dyDescent="0.25">
      <c r="I77" s="106"/>
      <c r="K77" s="106"/>
      <c r="M77" s="105"/>
      <c r="O77" s="106"/>
      <c r="Q77" s="106"/>
      <c r="S77" s="105"/>
    </row>
    <row r="78" spans="1:27" s="12" customFormat="1" x14ac:dyDescent="0.25">
      <c r="I78" s="106"/>
      <c r="K78" s="106"/>
      <c r="M78" s="105"/>
      <c r="O78" s="106"/>
      <c r="Q78" s="106"/>
      <c r="S78" s="105"/>
    </row>
    <row r="79" spans="1:27" s="17" customFormat="1" x14ac:dyDescent="0.25">
      <c r="G79" s="12"/>
      <c r="I79" s="12"/>
      <c r="K79" s="12"/>
      <c r="O79" s="12"/>
      <c r="Q79" s="12"/>
      <c r="U79" s="12"/>
      <c r="W79" s="12"/>
    </row>
    <row r="80" spans="1:27" s="17" customFormat="1" x14ac:dyDescent="0.25">
      <c r="G80" s="12"/>
      <c r="I80" s="12"/>
      <c r="K80" s="12"/>
      <c r="O80" s="12"/>
      <c r="Q80" s="12"/>
      <c r="U80" s="12"/>
      <c r="W80" s="12"/>
    </row>
    <row r="81" spans="7:23" s="17" customFormat="1" x14ac:dyDescent="0.25">
      <c r="G81" s="12"/>
      <c r="I81" s="12"/>
      <c r="K81" s="12"/>
      <c r="O81" s="12"/>
      <c r="Q81" s="12"/>
      <c r="U81" s="12"/>
      <c r="W81" s="12"/>
    </row>
    <row r="82" spans="7:23" s="17" customFormat="1" x14ac:dyDescent="0.25">
      <c r="G82" s="12"/>
      <c r="I82" s="12"/>
      <c r="K82" s="12"/>
      <c r="O82" s="12"/>
      <c r="Q82" s="12"/>
      <c r="U82" s="12"/>
      <c r="W82" s="12"/>
    </row>
    <row r="83" spans="7:23" s="17" customFormat="1" x14ac:dyDescent="0.25">
      <c r="G83" s="12"/>
      <c r="I83" s="12"/>
      <c r="K83" s="12"/>
      <c r="O83" s="12"/>
      <c r="Q83" s="12"/>
      <c r="U83" s="12"/>
      <c r="W83" s="12"/>
    </row>
    <row r="84" spans="7:23" s="17" customFormat="1" x14ac:dyDescent="0.25">
      <c r="G84" s="12"/>
      <c r="I84" s="12"/>
      <c r="K84" s="12"/>
      <c r="O84" s="12"/>
      <c r="Q84" s="12"/>
      <c r="U84" s="12"/>
      <c r="W84" s="12"/>
    </row>
    <row r="85" spans="7:23" s="17" customFormat="1" x14ac:dyDescent="0.25">
      <c r="G85" s="12"/>
      <c r="I85" s="12"/>
      <c r="K85" s="12"/>
      <c r="O85" s="12"/>
      <c r="Q85" s="12"/>
      <c r="U85" s="12"/>
      <c r="W85" s="12"/>
    </row>
    <row r="86" spans="7:23" s="17" customFormat="1" x14ac:dyDescent="0.25">
      <c r="G86" s="12"/>
      <c r="I86" s="12"/>
      <c r="K86" s="12"/>
      <c r="O86" s="12"/>
      <c r="Q86" s="12"/>
      <c r="U86" s="12"/>
      <c r="W86" s="12"/>
    </row>
    <row r="87" spans="7:23" s="17" customFormat="1" x14ac:dyDescent="0.25">
      <c r="G87" s="12"/>
      <c r="I87" s="12"/>
      <c r="K87" s="12"/>
      <c r="O87" s="12"/>
      <c r="Q87" s="12"/>
      <c r="U87" s="12"/>
      <c r="W87" s="12"/>
    </row>
    <row r="88" spans="7:23" s="17" customFormat="1" x14ac:dyDescent="0.25">
      <c r="G88" s="12"/>
      <c r="I88" s="12"/>
      <c r="K88" s="12"/>
      <c r="O88" s="12"/>
      <c r="Q88" s="12"/>
      <c r="U88" s="12"/>
      <c r="W88" s="12"/>
    </row>
    <row r="89" spans="7:23" s="17" customFormat="1" x14ac:dyDescent="0.25">
      <c r="G89" s="12"/>
      <c r="I89" s="12"/>
      <c r="K89" s="12"/>
      <c r="O89" s="12"/>
      <c r="Q89" s="12"/>
      <c r="U89" s="12"/>
      <c r="W89" s="12"/>
    </row>
    <row r="90" spans="7:23" s="17" customFormat="1" x14ac:dyDescent="0.25">
      <c r="G90" s="12"/>
      <c r="I90" s="12"/>
      <c r="K90" s="12"/>
      <c r="O90" s="12"/>
      <c r="Q90" s="12"/>
      <c r="U90" s="12"/>
      <c r="W90" s="12"/>
    </row>
    <row r="91" spans="7:23" s="17" customFormat="1" x14ac:dyDescent="0.25">
      <c r="G91" s="12"/>
      <c r="I91" s="12"/>
      <c r="K91" s="12"/>
      <c r="O91" s="12"/>
      <c r="Q91" s="12"/>
      <c r="U91" s="12"/>
      <c r="W91" s="12"/>
    </row>
    <row r="92" spans="7:23" s="17" customFormat="1" x14ac:dyDescent="0.25">
      <c r="G92" s="12"/>
      <c r="I92" s="12"/>
      <c r="K92" s="12"/>
      <c r="O92" s="12"/>
      <c r="Q92" s="12"/>
      <c r="U92" s="12"/>
      <c r="W92" s="12"/>
    </row>
    <row r="93" spans="7:23" s="17" customFormat="1" x14ac:dyDescent="0.25">
      <c r="G93" s="12"/>
      <c r="I93" s="12"/>
      <c r="K93" s="12"/>
      <c r="O93" s="12"/>
      <c r="Q93" s="12"/>
      <c r="U93" s="12"/>
      <c r="W93" s="12"/>
    </row>
    <row r="94" spans="7:23" s="17" customFormat="1" x14ac:dyDescent="0.25">
      <c r="G94" s="12"/>
      <c r="I94" s="12"/>
      <c r="K94" s="12"/>
      <c r="O94" s="12"/>
      <c r="Q94" s="12"/>
      <c r="U94" s="12"/>
      <c r="W94" s="12"/>
    </row>
    <row r="95" spans="7:23" s="17" customFormat="1" x14ac:dyDescent="0.25">
      <c r="G95" s="12"/>
      <c r="I95" s="12"/>
      <c r="K95" s="12"/>
      <c r="O95" s="12"/>
      <c r="Q95" s="12"/>
      <c r="U95" s="12"/>
      <c r="W95" s="12"/>
    </row>
    <row r="96" spans="7:23" s="17" customFormat="1" x14ac:dyDescent="0.25">
      <c r="G96" s="12"/>
      <c r="I96" s="12"/>
      <c r="K96" s="12"/>
      <c r="O96" s="12"/>
      <c r="Q96" s="12"/>
      <c r="U96" s="12"/>
      <c r="W96" s="12"/>
    </row>
    <row r="97" spans="7:23" s="17" customFormat="1" x14ac:dyDescent="0.25">
      <c r="G97" s="12"/>
      <c r="I97" s="12"/>
      <c r="K97" s="12"/>
      <c r="O97" s="12"/>
      <c r="Q97" s="12"/>
      <c r="U97" s="12"/>
      <c r="W97" s="12"/>
    </row>
    <row r="98" spans="7:23" s="17" customFormat="1" x14ac:dyDescent="0.25">
      <c r="G98" s="12"/>
      <c r="I98" s="12"/>
      <c r="K98" s="12"/>
      <c r="O98" s="12"/>
      <c r="Q98" s="12"/>
      <c r="U98" s="12"/>
      <c r="W98" s="12"/>
    </row>
    <row r="99" spans="7:23" s="17" customFormat="1" x14ac:dyDescent="0.25">
      <c r="G99" s="12"/>
      <c r="I99" s="12"/>
      <c r="K99" s="12"/>
      <c r="O99" s="12"/>
      <c r="Q99" s="12"/>
      <c r="U99" s="12"/>
      <c r="W99" s="12"/>
    </row>
    <row r="100" spans="7:23" s="17" customFormat="1" x14ac:dyDescent="0.25">
      <c r="G100" s="12"/>
      <c r="I100" s="12"/>
      <c r="K100" s="12"/>
      <c r="O100" s="12"/>
      <c r="Q100" s="12"/>
      <c r="U100" s="12"/>
      <c r="W100" s="12"/>
    </row>
    <row r="101" spans="7:23" s="17" customFormat="1" x14ac:dyDescent="0.25">
      <c r="G101" s="12"/>
      <c r="I101" s="12"/>
      <c r="K101" s="12"/>
      <c r="O101" s="12"/>
      <c r="Q101" s="12"/>
      <c r="U101" s="12"/>
      <c r="W101" s="12"/>
    </row>
    <row r="102" spans="7:23" s="17" customFormat="1" x14ac:dyDescent="0.25">
      <c r="G102" s="12"/>
      <c r="I102" s="12"/>
      <c r="K102" s="12"/>
      <c r="O102" s="12"/>
      <c r="Q102" s="12"/>
      <c r="U102" s="12"/>
      <c r="W102" s="12"/>
    </row>
    <row r="103" spans="7:23" s="17" customFormat="1" x14ac:dyDescent="0.25">
      <c r="G103" s="12"/>
      <c r="I103" s="12"/>
      <c r="K103" s="12"/>
      <c r="O103" s="12"/>
      <c r="Q103" s="12"/>
      <c r="U103" s="12"/>
      <c r="W103" s="12"/>
    </row>
    <row r="104" spans="7:23" s="17" customFormat="1" x14ac:dyDescent="0.25">
      <c r="G104" s="12"/>
      <c r="I104" s="12"/>
      <c r="K104" s="12"/>
      <c r="O104" s="12"/>
      <c r="Q104" s="12"/>
      <c r="U104" s="12"/>
      <c r="W104" s="12"/>
    </row>
    <row r="105" spans="7:23" s="17" customFormat="1" x14ac:dyDescent="0.25">
      <c r="G105" s="12"/>
      <c r="I105" s="12"/>
      <c r="K105" s="12"/>
      <c r="O105" s="12"/>
      <c r="Q105" s="12"/>
      <c r="U105" s="12"/>
      <c r="W105" s="12"/>
    </row>
    <row r="106" spans="7:23" s="17" customFormat="1" x14ac:dyDescent="0.25">
      <c r="G106" s="12"/>
      <c r="I106" s="12"/>
      <c r="K106" s="12"/>
      <c r="O106" s="12"/>
      <c r="Q106" s="12"/>
      <c r="U106" s="12"/>
      <c r="W106" s="12"/>
    </row>
    <row r="107" spans="7:23" s="17" customFormat="1" x14ac:dyDescent="0.25">
      <c r="G107" s="12"/>
      <c r="I107" s="12"/>
      <c r="K107" s="12"/>
      <c r="O107" s="12"/>
      <c r="Q107" s="12"/>
      <c r="U107" s="12"/>
      <c r="W107" s="12"/>
    </row>
    <row r="108" spans="7:23" s="17" customFormat="1" x14ac:dyDescent="0.25">
      <c r="G108" s="12"/>
      <c r="I108" s="12"/>
      <c r="K108" s="12"/>
      <c r="O108" s="12"/>
      <c r="Q108" s="12"/>
      <c r="U108" s="12"/>
      <c r="W108" s="12"/>
    </row>
    <row r="109" spans="7:23" s="17" customFormat="1" x14ac:dyDescent="0.25">
      <c r="G109" s="12"/>
      <c r="I109" s="12"/>
      <c r="K109" s="12"/>
      <c r="O109" s="12"/>
      <c r="Q109" s="12"/>
      <c r="U109" s="12"/>
      <c r="W109" s="12"/>
    </row>
    <row r="110" spans="7:23" s="17" customFormat="1" x14ac:dyDescent="0.25">
      <c r="G110" s="12"/>
      <c r="I110" s="12"/>
      <c r="K110" s="12"/>
      <c r="O110" s="12"/>
      <c r="Q110" s="12"/>
      <c r="U110" s="12"/>
      <c r="W110" s="12"/>
    </row>
    <row r="111" spans="7:23" s="17" customFormat="1" x14ac:dyDescent="0.25">
      <c r="G111" s="12"/>
      <c r="I111" s="12"/>
      <c r="K111" s="12"/>
      <c r="O111" s="12"/>
      <c r="Q111" s="12"/>
      <c r="U111" s="12"/>
      <c r="W111" s="12"/>
    </row>
    <row r="112" spans="7:23" s="17" customFormat="1" x14ac:dyDescent="0.25">
      <c r="G112" s="12"/>
      <c r="I112" s="12"/>
      <c r="K112" s="12"/>
      <c r="O112" s="12"/>
      <c r="Q112" s="12"/>
      <c r="U112" s="12"/>
      <c r="W112" s="12"/>
    </row>
    <row r="113" spans="7:23" s="17" customFormat="1" x14ac:dyDescent="0.25">
      <c r="G113" s="12"/>
      <c r="I113" s="12"/>
      <c r="K113" s="12"/>
      <c r="O113" s="12"/>
      <c r="Q113" s="12"/>
      <c r="U113" s="12"/>
      <c r="W113" s="12"/>
    </row>
    <row r="114" spans="7:23" s="17" customFormat="1" x14ac:dyDescent="0.25">
      <c r="G114" s="12"/>
      <c r="I114" s="12"/>
      <c r="K114" s="12"/>
      <c r="O114" s="12"/>
      <c r="Q114" s="12"/>
      <c r="U114" s="12"/>
      <c r="W114" s="12"/>
    </row>
    <row r="115" spans="7:23" s="17" customFormat="1" x14ac:dyDescent="0.25">
      <c r="G115" s="12"/>
      <c r="I115" s="12"/>
      <c r="K115" s="12"/>
      <c r="O115" s="12"/>
      <c r="Q115" s="12"/>
      <c r="U115" s="12"/>
      <c r="W115" s="12"/>
    </row>
    <row r="116" spans="7:23" s="17" customFormat="1" x14ac:dyDescent="0.25">
      <c r="G116" s="12"/>
      <c r="I116" s="12"/>
      <c r="K116" s="12"/>
      <c r="O116" s="12"/>
      <c r="Q116" s="12"/>
      <c r="U116" s="12"/>
      <c r="W116" s="12"/>
    </row>
    <row r="117" spans="7:23" s="17" customFormat="1" x14ac:dyDescent="0.25">
      <c r="G117" s="12"/>
      <c r="I117" s="12"/>
      <c r="K117" s="12"/>
      <c r="O117" s="12"/>
      <c r="Q117" s="12"/>
      <c r="U117" s="12"/>
      <c r="W117" s="12"/>
    </row>
    <row r="118" spans="7:23" s="17" customFormat="1" x14ac:dyDescent="0.25">
      <c r="G118" s="12"/>
      <c r="I118" s="12"/>
      <c r="K118" s="12"/>
      <c r="O118" s="12"/>
      <c r="Q118" s="12"/>
      <c r="U118" s="12"/>
      <c r="W118" s="12"/>
    </row>
    <row r="119" spans="7:23" s="17" customFormat="1" x14ac:dyDescent="0.25">
      <c r="G119" s="12"/>
      <c r="I119" s="12"/>
      <c r="K119" s="12"/>
      <c r="O119" s="12"/>
      <c r="Q119" s="12"/>
      <c r="U119" s="12"/>
      <c r="W119" s="12"/>
    </row>
    <row r="120" spans="7:23" s="17" customFormat="1" x14ac:dyDescent="0.25">
      <c r="G120" s="12"/>
      <c r="I120" s="12"/>
      <c r="K120" s="12"/>
      <c r="O120" s="12"/>
      <c r="Q120" s="12"/>
      <c r="U120" s="12"/>
      <c r="W120" s="12"/>
    </row>
    <row r="121" spans="7:23" s="17" customFormat="1" x14ac:dyDescent="0.25">
      <c r="G121" s="12"/>
      <c r="I121" s="12"/>
      <c r="K121" s="12"/>
      <c r="O121" s="12"/>
      <c r="Q121" s="12"/>
      <c r="U121" s="12"/>
      <c r="W121" s="12"/>
    </row>
    <row r="122" spans="7:23" s="17" customFormat="1" x14ac:dyDescent="0.25">
      <c r="G122" s="12"/>
      <c r="I122" s="12"/>
      <c r="K122" s="12"/>
      <c r="O122" s="12"/>
      <c r="Q122" s="12"/>
      <c r="U122" s="12"/>
      <c r="W122" s="12"/>
    </row>
    <row r="123" spans="7:23" s="17" customFormat="1" x14ac:dyDescent="0.25">
      <c r="G123" s="12"/>
      <c r="I123" s="12"/>
      <c r="K123" s="12"/>
      <c r="O123" s="12"/>
      <c r="Q123" s="12"/>
      <c r="U123" s="12"/>
      <c r="W123" s="12"/>
    </row>
    <row r="124" spans="7:23" s="17" customFormat="1" x14ac:dyDescent="0.25">
      <c r="G124" s="12"/>
      <c r="I124" s="12"/>
      <c r="K124" s="12"/>
      <c r="O124" s="12"/>
      <c r="Q124" s="12"/>
      <c r="U124" s="12"/>
      <c r="W124" s="12"/>
    </row>
    <row r="125" spans="7:23" s="17" customFormat="1" x14ac:dyDescent="0.25">
      <c r="G125" s="12"/>
      <c r="I125" s="12"/>
      <c r="K125" s="12"/>
      <c r="O125" s="12"/>
      <c r="Q125" s="12"/>
      <c r="U125" s="12"/>
      <c r="W125" s="12"/>
    </row>
    <row r="126" spans="7:23" s="17" customFormat="1" x14ac:dyDescent="0.25">
      <c r="G126" s="12"/>
      <c r="I126" s="12"/>
      <c r="K126" s="12"/>
      <c r="O126" s="12"/>
      <c r="Q126" s="12"/>
      <c r="U126" s="12"/>
      <c r="W126" s="12"/>
    </row>
    <row r="127" spans="7:23" s="17" customFormat="1" x14ac:dyDescent="0.25">
      <c r="G127" s="12"/>
      <c r="I127" s="12"/>
      <c r="K127" s="12"/>
      <c r="O127" s="12"/>
      <c r="Q127" s="12"/>
      <c r="U127" s="12"/>
      <c r="W127" s="12"/>
    </row>
    <row r="128" spans="7:23" s="17" customFormat="1" x14ac:dyDescent="0.25">
      <c r="G128" s="12"/>
      <c r="I128" s="12"/>
      <c r="K128" s="12"/>
      <c r="O128" s="12"/>
      <c r="Q128" s="12"/>
      <c r="U128" s="12"/>
      <c r="W128" s="12"/>
    </row>
    <row r="129" spans="7:23" s="17" customFormat="1" x14ac:dyDescent="0.25">
      <c r="G129" s="12"/>
      <c r="I129" s="12"/>
      <c r="K129" s="12"/>
      <c r="O129" s="12"/>
      <c r="Q129" s="12"/>
      <c r="U129" s="12"/>
      <c r="W129" s="12"/>
    </row>
    <row r="130" spans="7:23" s="17" customFormat="1" x14ac:dyDescent="0.25">
      <c r="I130" s="12"/>
      <c r="K130" s="12"/>
      <c r="O130" s="12"/>
      <c r="Q130" s="12"/>
      <c r="U130" s="12"/>
      <c r="W130" s="12"/>
    </row>
    <row r="131" spans="7:23" s="17" customFormat="1" x14ac:dyDescent="0.25">
      <c r="I131" s="12"/>
      <c r="K131" s="12"/>
      <c r="O131" s="12"/>
      <c r="Q131" s="12"/>
      <c r="U131" s="12"/>
      <c r="W131" s="12"/>
    </row>
    <row r="132" spans="7:23" s="17" customFormat="1" x14ac:dyDescent="0.25">
      <c r="I132" s="12"/>
      <c r="K132" s="12"/>
      <c r="O132" s="12"/>
      <c r="Q132" s="12"/>
      <c r="U132" s="12"/>
      <c r="W132" s="12"/>
    </row>
    <row r="133" spans="7:23" s="17" customFormat="1" x14ac:dyDescent="0.25">
      <c r="I133" s="12"/>
      <c r="K133" s="12"/>
      <c r="O133" s="12"/>
      <c r="Q133" s="12"/>
      <c r="U133" s="12"/>
      <c r="W133" s="12"/>
    </row>
    <row r="134" spans="7:23" s="17" customFormat="1" x14ac:dyDescent="0.25">
      <c r="I134" s="12"/>
      <c r="K134" s="12"/>
      <c r="O134" s="12"/>
      <c r="Q134" s="12"/>
      <c r="U134" s="12"/>
      <c r="W134" s="12"/>
    </row>
    <row r="135" spans="7:23" s="17" customFormat="1" x14ac:dyDescent="0.25">
      <c r="I135" s="12"/>
      <c r="K135" s="12"/>
      <c r="O135" s="12"/>
      <c r="Q135" s="12"/>
      <c r="U135" s="12"/>
      <c r="W135" s="12"/>
    </row>
    <row r="136" spans="7:23" s="17" customFormat="1" x14ac:dyDescent="0.25">
      <c r="I136" s="12"/>
      <c r="K136" s="12"/>
      <c r="O136" s="12"/>
      <c r="Q136" s="12"/>
      <c r="U136" s="12"/>
      <c r="W136" s="12"/>
    </row>
    <row r="137" spans="7:23" s="17" customFormat="1" x14ac:dyDescent="0.25">
      <c r="I137" s="12"/>
      <c r="K137" s="12"/>
      <c r="O137" s="12"/>
      <c r="Q137" s="12"/>
      <c r="U137" s="12"/>
      <c r="W137" s="12"/>
    </row>
    <row r="138" spans="7:23" s="17" customFormat="1" x14ac:dyDescent="0.25">
      <c r="I138" s="12"/>
      <c r="K138" s="12"/>
      <c r="O138" s="12"/>
      <c r="Q138" s="12"/>
      <c r="U138" s="12"/>
      <c r="W138" s="12"/>
    </row>
    <row r="139" spans="7:23" s="17" customFormat="1" x14ac:dyDescent="0.25">
      <c r="G139" s="12"/>
      <c r="I139" s="12"/>
      <c r="K139" s="12"/>
      <c r="O139" s="12"/>
      <c r="Q139" s="12"/>
      <c r="U139" s="12"/>
      <c r="W139" s="12"/>
    </row>
    <row r="140" spans="7:23" s="17" customFormat="1" x14ac:dyDescent="0.25">
      <c r="G140" s="12"/>
      <c r="I140" s="12"/>
      <c r="K140" s="12"/>
      <c r="O140" s="12"/>
      <c r="Q140" s="12"/>
      <c r="U140" s="12"/>
      <c r="W140" s="12"/>
    </row>
  </sheetData>
  <sheetProtection algorithmName="SHA-512" hashValue="KluE4/7KDJedc1MbkIAjXREfGvEHyzqgHXZG1DYk2qO2EKN/9l6E5tkUS6pZyyxAjac1nnGEBVj3Jxa++euSVQ==" saltValue="tgby9A2OBdGkBe73R2c+fA==" spinCount="100000" sheet="1" formatCells="0" formatColumns="0" formatRows="0"/>
  <protectedRanges>
    <protectedRange sqref="Y8 L8 J16:J19 L16:L19 N16:N19 P16:P19 J27:J28 R8 R16:R19 T16:T19 H27:H28 L27:L28 N27:N28 P27:P28 R27:R28 T27:T28 X63 X27 H35:H40 J35:J40 L35:L40 N35:N40 P35:P40 R35:R40 T35:T40 X35 H45:H49 J45:J49 L45:L49 N45:N49 P45:P49 R45:R49 T45:T49 X46 H62:H65 J62:J65 L62:L65 N62:N65 P62:P65 R62:R65 T62:T65 H16:H19" name="Range9_1"/>
    <protectedRange sqref="N61 T61 U63:W65" name="Range12_1"/>
  </protectedRanges>
  <mergeCells count="63">
    <mergeCell ref="H73:J73"/>
    <mergeCell ref="H74:J74"/>
    <mergeCell ref="H75:J75"/>
    <mergeCell ref="H72:L72"/>
    <mergeCell ref="B68:F68"/>
    <mergeCell ref="B70:F70"/>
    <mergeCell ref="B72:E72"/>
    <mergeCell ref="B73:D73"/>
    <mergeCell ref="B74:D74"/>
    <mergeCell ref="B75:D75"/>
    <mergeCell ref="A1:B1"/>
    <mergeCell ref="B28:F28"/>
    <mergeCell ref="B29:F29"/>
    <mergeCell ref="B21:F21"/>
    <mergeCell ref="C2:E2"/>
    <mergeCell ref="A14:A43"/>
    <mergeCell ref="B20:F20"/>
    <mergeCell ref="B23:F23"/>
    <mergeCell ref="B27:F27"/>
    <mergeCell ref="B31:F31"/>
    <mergeCell ref="B35:F35"/>
    <mergeCell ref="B40:F40"/>
    <mergeCell ref="B14:F14"/>
    <mergeCell ref="B25:F25"/>
    <mergeCell ref="B43:F43"/>
    <mergeCell ref="B30:F30"/>
    <mergeCell ref="H5:V5"/>
    <mergeCell ref="B16:F16"/>
    <mergeCell ref="B17:F17"/>
    <mergeCell ref="B18:F18"/>
    <mergeCell ref="B19:F19"/>
    <mergeCell ref="B3:B5"/>
    <mergeCell ref="B15:F15"/>
    <mergeCell ref="A60:A66"/>
    <mergeCell ref="B62:F62"/>
    <mergeCell ref="B46:F46"/>
    <mergeCell ref="B47:F47"/>
    <mergeCell ref="B59:F59"/>
    <mergeCell ref="B58:F58"/>
    <mergeCell ref="B63:F63"/>
    <mergeCell ref="B48:F48"/>
    <mergeCell ref="B49:F49"/>
    <mergeCell ref="B50:F50"/>
    <mergeCell ref="B64:F64"/>
    <mergeCell ref="B65:F65"/>
    <mergeCell ref="B60:F60"/>
    <mergeCell ref="B66:F66"/>
    <mergeCell ref="B51:F51"/>
    <mergeCell ref="B61:F61"/>
    <mergeCell ref="B22:F22"/>
    <mergeCell ref="H14:X14"/>
    <mergeCell ref="B56:F56"/>
    <mergeCell ref="B45:F45"/>
    <mergeCell ref="B41:F41"/>
    <mergeCell ref="B36:F36"/>
    <mergeCell ref="B37:F37"/>
    <mergeCell ref="B38:F38"/>
    <mergeCell ref="B39:F39"/>
    <mergeCell ref="B33:F33"/>
    <mergeCell ref="B44:F44"/>
    <mergeCell ref="B42:F42"/>
    <mergeCell ref="B34:F34"/>
    <mergeCell ref="B26:F26"/>
  </mergeCells>
  <phoneticPr fontId="3" type="noConversion"/>
  <dataValidations count="1">
    <dataValidation type="list" allowBlank="1" showInputMessage="1" showErrorMessage="1" sqref="H6 J6 L6 N6 P6 R6 T6" xr:uid="{00000000-0002-0000-0000-000000000000}">
      <formula1>Activities</formula1>
    </dataValidation>
  </dataValidations>
  <pageMargins left="0.43307086614173229" right="0.23622047244094491" top="0.47" bottom="0.42" header="0.31496062992125984" footer="0.31496062992125984"/>
  <pageSetup paperSize="9" scale="69" orientation="portrait" r:id="rId1"/>
  <colBreaks count="1" manualBreakCount="1">
    <brk id="25" max="75" man="1"/>
  </col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J186"/>
  <sheetViews>
    <sheetView rightToLeft="1" zoomScale="90" zoomScaleNormal="90" workbookViewId="0">
      <pane ySplit="6" topLeftCell="A7" activePane="bottomLeft" state="frozen"/>
      <selection pane="bottomLeft" activeCell="A7" sqref="A7"/>
    </sheetView>
  </sheetViews>
  <sheetFormatPr defaultColWidth="11.453125" defaultRowHeight="13" x14ac:dyDescent="0.3"/>
  <cols>
    <col min="1" max="1" width="3.26953125" style="181" customWidth="1"/>
    <col min="2" max="10" width="11.453125" style="181"/>
    <col min="11" max="11" width="29.81640625" style="181" customWidth="1"/>
    <col min="12" max="15" width="9.1796875" style="211" customWidth="1"/>
    <col min="16" max="18" width="9.1796875" style="211" hidden="1" customWidth="1"/>
    <col min="19" max="19" width="1.26953125" style="211" customWidth="1"/>
    <col min="20" max="20" width="11.453125" style="211" customWidth="1"/>
    <col min="21" max="21" width="1.26953125" style="211" customWidth="1"/>
    <col min="22" max="22" width="14.453125" style="211" customWidth="1"/>
    <col min="23" max="23" width="11.453125" style="181"/>
    <col min="24" max="24" width="1" style="181" customWidth="1"/>
    <col min="25" max="25" width="7.1796875" style="181" customWidth="1"/>
    <col min="26" max="26" width="43.7265625" style="181" customWidth="1"/>
    <col min="27" max="30" width="11.453125" style="181"/>
    <col min="31" max="33" width="11.453125" style="181" hidden="1" customWidth="1"/>
    <col min="34" max="34" width="11.453125" style="181"/>
    <col min="35" max="35" width="4" style="181" customWidth="1"/>
    <col min="36" max="16384" width="11.453125" style="181"/>
  </cols>
  <sheetData>
    <row r="1" spans="1:36" s="133" customFormat="1" ht="11.5" x14ac:dyDescent="0.25">
      <c r="A1" s="445" t="s">
        <v>0</v>
      </c>
      <c r="B1" s="445"/>
      <c r="C1" s="445"/>
      <c r="D1" s="129"/>
      <c r="E1" s="129"/>
      <c r="F1" s="129"/>
      <c r="G1" s="129"/>
      <c r="H1" s="129"/>
      <c r="I1" s="129"/>
      <c r="J1" s="129"/>
      <c r="K1" s="129"/>
      <c r="L1" s="186"/>
      <c r="M1" s="186"/>
      <c r="N1" s="186"/>
      <c r="O1" s="186"/>
      <c r="P1" s="186"/>
      <c r="Q1" s="186"/>
      <c r="R1" s="186"/>
      <c r="S1" s="186"/>
      <c r="T1" s="186"/>
      <c r="U1" s="186"/>
      <c r="V1" s="186"/>
      <c r="W1" s="129"/>
      <c r="X1" s="130"/>
      <c r="Y1" s="129"/>
      <c r="Z1" s="129"/>
      <c r="AA1" s="131"/>
      <c r="AB1" s="131"/>
      <c r="AC1" s="131"/>
      <c r="AD1" s="131"/>
      <c r="AE1" s="131"/>
      <c r="AF1" s="131"/>
      <c r="AG1" s="131"/>
      <c r="AH1" s="132"/>
      <c r="AI1" s="131"/>
      <c r="AJ1" s="132"/>
    </row>
    <row r="2" spans="1:36" s="133" customFormat="1" ht="15" customHeight="1" x14ac:dyDescent="0.25">
      <c r="A2" s="134"/>
      <c r="B2" s="129" t="s">
        <v>1</v>
      </c>
      <c r="C2" s="135"/>
      <c r="D2" s="135"/>
      <c r="E2" s="135"/>
      <c r="F2" s="135"/>
      <c r="G2" s="135"/>
      <c r="H2" s="135"/>
      <c r="I2" s="135"/>
      <c r="J2" s="135"/>
      <c r="K2" s="111"/>
      <c r="L2" s="446" t="str">
        <f>IF(W6&gt;0,"خطأ-ينبغي أن يكون مجموع نسبة الوقت المخصص لأنشطة الموظفين 100%  في العمود V","")</f>
        <v/>
      </c>
      <c r="M2" s="446"/>
      <c r="N2" s="446"/>
      <c r="O2" s="446"/>
      <c r="P2" s="446"/>
      <c r="Q2" s="446"/>
      <c r="R2" s="446"/>
      <c r="S2" s="446"/>
      <c r="T2" s="446"/>
      <c r="U2" s="446"/>
      <c r="V2" s="446"/>
      <c r="W2" s="135"/>
      <c r="X2" s="136"/>
      <c r="Y2" s="447" t="s">
        <v>16</v>
      </c>
      <c r="Z2" s="447"/>
      <c r="AA2" s="447"/>
      <c r="AB2" s="447"/>
      <c r="AC2" s="137"/>
      <c r="AD2" s="131"/>
      <c r="AE2" s="131"/>
      <c r="AF2" s="131"/>
      <c r="AG2" s="131"/>
      <c r="AH2" s="132"/>
      <c r="AI2" s="131"/>
      <c r="AJ2" s="132"/>
    </row>
    <row r="3" spans="1:36" s="133" customFormat="1" ht="11.5" x14ac:dyDescent="0.25">
      <c r="A3" s="131"/>
      <c r="B3" s="135"/>
      <c r="C3" s="135"/>
      <c r="D3" s="135"/>
      <c r="E3" s="135"/>
      <c r="F3" s="135"/>
      <c r="G3" s="135"/>
      <c r="H3" s="135"/>
      <c r="I3" s="135"/>
      <c r="J3" s="135"/>
      <c r="K3" s="135"/>
      <c r="L3" s="446"/>
      <c r="M3" s="446"/>
      <c r="N3" s="446"/>
      <c r="O3" s="446"/>
      <c r="P3" s="446"/>
      <c r="Q3" s="446"/>
      <c r="R3" s="446"/>
      <c r="S3" s="446"/>
      <c r="T3" s="446"/>
      <c r="U3" s="446"/>
      <c r="V3" s="446"/>
      <c r="W3" s="135"/>
      <c r="X3" s="136"/>
      <c r="Y3" s="135"/>
      <c r="Z3" s="135"/>
      <c r="AA3" s="131"/>
      <c r="AB3" s="131"/>
      <c r="AC3" s="131"/>
      <c r="AD3" s="131"/>
      <c r="AE3" s="131"/>
      <c r="AF3" s="131"/>
      <c r="AG3" s="131"/>
      <c r="AH3" s="132"/>
      <c r="AI3" s="131"/>
      <c r="AJ3" s="132"/>
    </row>
    <row r="4" spans="1:36" s="133" customFormat="1" ht="11.5" x14ac:dyDescent="0.25">
      <c r="A4" s="131"/>
      <c r="B4" s="135"/>
      <c r="C4" s="135"/>
      <c r="D4" s="135"/>
      <c r="E4" s="135"/>
      <c r="F4" s="135"/>
      <c r="G4" s="135"/>
      <c r="H4" s="135"/>
      <c r="I4" s="135"/>
      <c r="J4" s="135"/>
      <c r="K4" s="135"/>
      <c r="L4" s="448" t="s">
        <v>10</v>
      </c>
      <c r="M4" s="449"/>
      <c r="N4" s="449"/>
      <c r="O4" s="449"/>
      <c r="P4" s="449"/>
      <c r="Q4" s="449"/>
      <c r="R4" s="449"/>
      <c r="S4" s="449"/>
      <c r="T4" s="449"/>
      <c r="U4" s="449"/>
      <c r="V4" s="450"/>
      <c r="W4" s="135"/>
      <c r="X4" s="136"/>
      <c r="Y4" s="135"/>
      <c r="Z4" s="135"/>
      <c r="AA4" s="131"/>
      <c r="AB4" s="131"/>
      <c r="AC4" s="131"/>
      <c r="AD4" s="131"/>
      <c r="AE4" s="131"/>
      <c r="AF4" s="131"/>
      <c r="AG4" s="131"/>
      <c r="AH4" s="132"/>
      <c r="AI4" s="131"/>
      <c r="AJ4" s="132"/>
    </row>
    <row r="5" spans="1:36" s="133" customFormat="1" ht="13.15" customHeight="1" x14ac:dyDescent="0.25">
      <c r="A5" s="131"/>
      <c r="B5" s="135"/>
      <c r="C5" s="135"/>
      <c r="D5" s="135"/>
      <c r="E5" s="135"/>
      <c r="F5" s="135"/>
      <c r="G5" s="135"/>
      <c r="H5" s="135"/>
      <c r="I5" s="135"/>
      <c r="J5" s="135"/>
      <c r="K5" s="135"/>
      <c r="L5" s="460" t="s">
        <v>210</v>
      </c>
      <c r="M5" s="461"/>
      <c r="N5" s="461"/>
      <c r="O5" s="461"/>
      <c r="P5" s="461"/>
      <c r="Q5" s="461"/>
      <c r="R5" s="461"/>
      <c r="S5" s="187"/>
      <c r="T5" s="462" t="s">
        <v>213</v>
      </c>
      <c r="U5" s="187"/>
      <c r="V5" s="464" t="s">
        <v>103</v>
      </c>
      <c r="W5" s="135"/>
      <c r="X5" s="136"/>
      <c r="Y5" s="135"/>
      <c r="Z5" s="135"/>
      <c r="AA5" s="131"/>
      <c r="AB5" s="131"/>
      <c r="AC5" s="131"/>
      <c r="AD5" s="131"/>
      <c r="AE5" s="131"/>
      <c r="AF5" s="131"/>
      <c r="AG5" s="131"/>
      <c r="AH5" s="132"/>
      <c r="AI5" s="131"/>
      <c r="AJ5" s="132"/>
    </row>
    <row r="6" spans="1:36" s="133" customFormat="1" ht="43.5" customHeight="1" thickBot="1" x14ac:dyDescent="0.3">
      <c r="A6" s="131"/>
      <c r="B6" s="344" t="s">
        <v>2</v>
      </c>
      <c r="C6" s="343" t="s">
        <v>3</v>
      </c>
      <c r="D6" s="344" t="s">
        <v>211</v>
      </c>
      <c r="E6" s="344" t="s">
        <v>212</v>
      </c>
      <c r="F6" s="345" t="s">
        <v>4</v>
      </c>
      <c r="G6" s="345" t="s">
        <v>5</v>
      </c>
      <c r="H6" s="345" t="s">
        <v>6</v>
      </c>
      <c r="I6" s="345" t="s">
        <v>7</v>
      </c>
      <c r="J6" s="346" t="s">
        <v>8</v>
      </c>
      <c r="K6" s="347" t="s">
        <v>9</v>
      </c>
      <c r="L6" s="395" t="str">
        <f>'ميزانية الاتفاقات الميدانية'!H6</f>
        <v>النشاط 1</v>
      </c>
      <c r="M6" s="345" t="str">
        <f>'ميزانية الاتفاقات الميدانية'!J6</f>
        <v>النشاط 2</v>
      </c>
      <c r="N6" s="345" t="str">
        <f>'ميزانية الاتفاقات الميدانية'!L6</f>
        <v>النشاط 3</v>
      </c>
      <c r="O6" s="345" t="str">
        <f>'ميزانية الاتفاقات الميدانية'!N6</f>
        <v>النشاط 4</v>
      </c>
      <c r="P6" s="345" t="str">
        <f>'ميزانية الاتفاقات الميدانية'!P6</f>
        <v>النشاط 5</v>
      </c>
      <c r="Q6" s="345" t="str">
        <f>'ميزانية الاتفاقات الميدانية'!R6</f>
        <v>النشاط 6</v>
      </c>
      <c r="R6" s="395" t="str">
        <f>'ميزانية الاتفاقات الميدانية'!T6</f>
        <v>النشاط 7</v>
      </c>
      <c r="S6" s="188"/>
      <c r="T6" s="463"/>
      <c r="U6" s="188"/>
      <c r="V6" s="465"/>
      <c r="W6" s="138">
        <f>SUM(W7:W91)</f>
        <v>0</v>
      </c>
      <c r="X6" s="136"/>
      <c r="Y6" s="135"/>
      <c r="Z6" s="135"/>
      <c r="AA6" s="399" t="str">
        <f>L6</f>
        <v>النشاط 1</v>
      </c>
      <c r="AB6" s="400" t="str">
        <f t="shared" ref="AB6:AG6" si="0">M6</f>
        <v>النشاط 2</v>
      </c>
      <c r="AC6" s="400" t="str">
        <f t="shared" si="0"/>
        <v>النشاط 3</v>
      </c>
      <c r="AD6" s="401" t="str">
        <f t="shared" si="0"/>
        <v>النشاط 4</v>
      </c>
      <c r="AE6" s="401" t="str">
        <f t="shared" si="0"/>
        <v>النشاط 5</v>
      </c>
      <c r="AF6" s="401" t="str">
        <f t="shared" si="0"/>
        <v>النشاط 6</v>
      </c>
      <c r="AG6" s="401" t="str">
        <f t="shared" si="0"/>
        <v>النشاط 7</v>
      </c>
      <c r="AH6" s="402" t="s">
        <v>276</v>
      </c>
      <c r="AI6" s="403"/>
      <c r="AJ6" s="402" t="str">
        <f>T5</f>
        <v>الحافظة القطرية</v>
      </c>
    </row>
    <row r="7" spans="1:36" s="133" customFormat="1" ht="11.5" x14ac:dyDescent="0.25">
      <c r="A7" s="131"/>
      <c r="B7" s="140"/>
      <c r="C7" s="139"/>
      <c r="D7" s="140"/>
      <c r="E7" s="140"/>
      <c r="F7" s="141"/>
      <c r="G7" s="141"/>
      <c r="H7" s="142">
        <f t="shared" ref="H7:H38" si="1">IF(OR(F7=0,G7=0),0,ROUND(DAYS360(F7,G7)/30,1))</f>
        <v>0</v>
      </c>
      <c r="I7" s="112"/>
      <c r="J7" s="113">
        <f t="shared" ref="J7:J38" si="2">I7*C7*H7</f>
        <v>0</v>
      </c>
      <c r="K7" s="143"/>
      <c r="L7" s="189"/>
      <c r="M7" s="190"/>
      <c r="N7" s="190"/>
      <c r="O7" s="190"/>
      <c r="P7" s="190"/>
      <c r="Q7" s="190"/>
      <c r="R7" s="190"/>
      <c r="S7" s="191"/>
      <c r="T7" s="192"/>
      <c r="U7" s="191"/>
      <c r="V7" s="193">
        <f t="shared" ref="V7:V38" si="3">SUM(L7:T7)</f>
        <v>0</v>
      </c>
      <c r="W7" s="138">
        <f>IF(AND(L7=0,M7=0,N7=0,O7=0,P7=0,Q7=0,R7=0,T7=0),0,IF(V7&lt;&gt;1,1,0))</f>
        <v>0</v>
      </c>
      <c r="X7" s="144"/>
      <c r="Y7" s="135"/>
      <c r="Z7" s="145"/>
      <c r="AA7" s="114">
        <f t="shared" ref="AA7" si="4">J7*L7</f>
        <v>0</v>
      </c>
      <c r="AB7" s="115">
        <f t="shared" ref="AB7" si="5">M7*J7</f>
        <v>0</v>
      </c>
      <c r="AC7" s="115">
        <f>N7*J7</f>
        <v>0</v>
      </c>
      <c r="AD7" s="116">
        <f>O7*J7</f>
        <v>0</v>
      </c>
      <c r="AE7" s="116">
        <f>P7*J7</f>
        <v>0</v>
      </c>
      <c r="AF7" s="116">
        <f>Q7*J7</f>
        <v>0</v>
      </c>
      <c r="AG7" s="116">
        <f>R7*J7</f>
        <v>0</v>
      </c>
      <c r="AH7" s="146">
        <f>SUM(AA7:AG7)</f>
        <v>0</v>
      </c>
      <c r="AI7" s="131"/>
      <c r="AJ7" s="146">
        <f t="shared" ref="AJ7" si="6">T7*J7</f>
        <v>0</v>
      </c>
    </row>
    <row r="8" spans="1:36" s="133" customFormat="1" ht="11.5" x14ac:dyDescent="0.25">
      <c r="A8" s="131"/>
      <c r="B8" s="147"/>
      <c r="C8" s="147"/>
      <c r="D8" s="147"/>
      <c r="E8" s="147"/>
      <c r="F8" s="148"/>
      <c r="G8" s="148"/>
      <c r="H8" s="149">
        <f t="shared" si="1"/>
        <v>0</v>
      </c>
      <c r="I8" s="117"/>
      <c r="J8" s="118">
        <f t="shared" si="2"/>
        <v>0</v>
      </c>
      <c r="K8" s="150"/>
      <c r="L8" s="194"/>
      <c r="M8" s="195"/>
      <c r="N8" s="195"/>
      <c r="O8" s="195"/>
      <c r="P8" s="195"/>
      <c r="Q8" s="195"/>
      <c r="R8" s="195"/>
      <c r="S8" s="191"/>
      <c r="T8" s="196"/>
      <c r="U8" s="191"/>
      <c r="V8" s="193">
        <f t="shared" si="3"/>
        <v>0</v>
      </c>
      <c r="W8" s="138">
        <f t="shared" ref="W8:W71" si="7">IF(AND(L8=0,M8=0,N8=0,O8=0,P8=0,Q8=0,R8=0,T8=0),0,IF(V8&lt;&gt;1,1,0))</f>
        <v>0</v>
      </c>
      <c r="X8" s="144"/>
      <c r="Y8" s="151"/>
      <c r="Z8" s="145"/>
      <c r="AA8" s="119">
        <f t="shared" ref="AA8:AA71" si="8">J8*L8</f>
        <v>0</v>
      </c>
      <c r="AB8" s="120">
        <f t="shared" ref="AB8:AB71" si="9">M8*J8</f>
        <v>0</v>
      </c>
      <c r="AC8" s="120">
        <f t="shared" ref="AC8:AC71" si="10">N8*J8</f>
        <v>0</v>
      </c>
      <c r="AD8" s="121">
        <f t="shared" ref="AD8:AD71" si="11">O8*J8</f>
        <v>0</v>
      </c>
      <c r="AE8" s="122">
        <f t="shared" ref="AE8:AE71" si="12">P8*J8</f>
        <v>0</v>
      </c>
      <c r="AF8" s="122">
        <f t="shared" ref="AF8:AF71" si="13">Q8*J8</f>
        <v>0</v>
      </c>
      <c r="AG8" s="122">
        <f t="shared" ref="AG8:AG71" si="14">R8*J8</f>
        <v>0</v>
      </c>
      <c r="AH8" s="152">
        <f t="shared" ref="AH8:AH71" si="15">SUM(AA8:AG8)</f>
        <v>0</v>
      </c>
      <c r="AI8" s="131"/>
      <c r="AJ8" s="152">
        <f t="shared" ref="AJ8:AJ71" si="16">T8*J8</f>
        <v>0</v>
      </c>
    </row>
    <row r="9" spans="1:36" s="133" customFormat="1" ht="11.5" x14ac:dyDescent="0.25">
      <c r="A9" s="131"/>
      <c r="B9" s="147"/>
      <c r="C9" s="147"/>
      <c r="D9" s="147"/>
      <c r="E9" s="147"/>
      <c r="F9" s="148"/>
      <c r="G9" s="148"/>
      <c r="H9" s="149">
        <f t="shared" si="1"/>
        <v>0</v>
      </c>
      <c r="I9" s="117"/>
      <c r="J9" s="118">
        <f t="shared" si="2"/>
        <v>0</v>
      </c>
      <c r="K9" s="150"/>
      <c r="L9" s="194"/>
      <c r="M9" s="195"/>
      <c r="N9" s="195"/>
      <c r="O9" s="195"/>
      <c r="P9" s="195"/>
      <c r="Q9" s="195"/>
      <c r="R9" s="195"/>
      <c r="S9" s="191"/>
      <c r="T9" s="196"/>
      <c r="U9" s="191"/>
      <c r="V9" s="193">
        <f t="shared" si="3"/>
        <v>0</v>
      </c>
      <c r="W9" s="138">
        <f t="shared" si="7"/>
        <v>0</v>
      </c>
      <c r="X9" s="144"/>
      <c r="Y9" s="135"/>
      <c r="Z9" s="145"/>
      <c r="AA9" s="119">
        <f t="shared" si="8"/>
        <v>0</v>
      </c>
      <c r="AB9" s="120">
        <f t="shared" si="9"/>
        <v>0</v>
      </c>
      <c r="AC9" s="120">
        <f t="shared" si="10"/>
        <v>0</v>
      </c>
      <c r="AD9" s="121">
        <f t="shared" si="11"/>
        <v>0</v>
      </c>
      <c r="AE9" s="122">
        <f t="shared" si="12"/>
        <v>0</v>
      </c>
      <c r="AF9" s="122">
        <f t="shared" si="13"/>
        <v>0</v>
      </c>
      <c r="AG9" s="122">
        <f t="shared" si="14"/>
        <v>0</v>
      </c>
      <c r="AH9" s="152">
        <f t="shared" si="15"/>
        <v>0</v>
      </c>
      <c r="AI9" s="131"/>
      <c r="AJ9" s="152">
        <f t="shared" si="16"/>
        <v>0</v>
      </c>
    </row>
    <row r="10" spans="1:36" s="133" customFormat="1" ht="11.5" x14ac:dyDescent="0.25">
      <c r="A10" s="131"/>
      <c r="B10" s="147"/>
      <c r="C10" s="147"/>
      <c r="D10" s="147"/>
      <c r="E10" s="147"/>
      <c r="F10" s="148"/>
      <c r="G10" s="148"/>
      <c r="H10" s="149">
        <f t="shared" si="1"/>
        <v>0</v>
      </c>
      <c r="I10" s="117"/>
      <c r="J10" s="118">
        <f t="shared" si="2"/>
        <v>0</v>
      </c>
      <c r="K10" s="150"/>
      <c r="L10" s="194"/>
      <c r="M10" s="195"/>
      <c r="N10" s="195"/>
      <c r="O10" s="195"/>
      <c r="P10" s="195"/>
      <c r="Q10" s="195"/>
      <c r="R10" s="195"/>
      <c r="S10" s="191"/>
      <c r="T10" s="196"/>
      <c r="U10" s="191"/>
      <c r="V10" s="193">
        <f t="shared" si="3"/>
        <v>0</v>
      </c>
      <c r="W10" s="138">
        <f t="shared" si="7"/>
        <v>0</v>
      </c>
      <c r="X10" s="144"/>
      <c r="Y10" s="135"/>
      <c r="Z10" s="145"/>
      <c r="AA10" s="119">
        <f t="shared" si="8"/>
        <v>0</v>
      </c>
      <c r="AB10" s="120">
        <f t="shared" si="9"/>
        <v>0</v>
      </c>
      <c r="AC10" s="120">
        <f t="shared" si="10"/>
        <v>0</v>
      </c>
      <c r="AD10" s="121">
        <f t="shared" si="11"/>
        <v>0</v>
      </c>
      <c r="AE10" s="122">
        <f t="shared" si="12"/>
        <v>0</v>
      </c>
      <c r="AF10" s="122">
        <f t="shared" si="13"/>
        <v>0</v>
      </c>
      <c r="AG10" s="122">
        <f t="shared" si="14"/>
        <v>0</v>
      </c>
      <c r="AH10" s="152">
        <f t="shared" si="15"/>
        <v>0</v>
      </c>
      <c r="AI10" s="131"/>
      <c r="AJ10" s="152">
        <f t="shared" si="16"/>
        <v>0</v>
      </c>
    </row>
    <row r="11" spans="1:36" s="133" customFormat="1" ht="11.5" x14ac:dyDescent="0.25">
      <c r="A11" s="131"/>
      <c r="B11" s="147"/>
      <c r="C11" s="147"/>
      <c r="D11" s="147"/>
      <c r="E11" s="147"/>
      <c r="F11" s="148"/>
      <c r="G11" s="148"/>
      <c r="H11" s="149">
        <f t="shared" si="1"/>
        <v>0</v>
      </c>
      <c r="I11" s="117"/>
      <c r="J11" s="118">
        <f t="shared" si="2"/>
        <v>0</v>
      </c>
      <c r="K11" s="150"/>
      <c r="L11" s="194"/>
      <c r="M11" s="195"/>
      <c r="N11" s="195"/>
      <c r="O11" s="195"/>
      <c r="P11" s="195"/>
      <c r="Q11" s="195"/>
      <c r="R11" s="195"/>
      <c r="S11" s="191"/>
      <c r="T11" s="196"/>
      <c r="U11" s="191"/>
      <c r="V11" s="193">
        <f t="shared" si="3"/>
        <v>0</v>
      </c>
      <c r="W11" s="138">
        <f t="shared" si="7"/>
        <v>0</v>
      </c>
      <c r="X11" s="144"/>
      <c r="Y11" s="151"/>
      <c r="Z11" s="145"/>
      <c r="AA11" s="119">
        <f t="shared" si="8"/>
        <v>0</v>
      </c>
      <c r="AB11" s="120">
        <f t="shared" si="9"/>
        <v>0</v>
      </c>
      <c r="AC11" s="120">
        <f t="shared" si="10"/>
        <v>0</v>
      </c>
      <c r="AD11" s="121">
        <f t="shared" si="11"/>
        <v>0</v>
      </c>
      <c r="AE11" s="122">
        <f t="shared" si="12"/>
        <v>0</v>
      </c>
      <c r="AF11" s="122">
        <f t="shared" si="13"/>
        <v>0</v>
      </c>
      <c r="AG11" s="122">
        <f t="shared" si="14"/>
        <v>0</v>
      </c>
      <c r="AH11" s="152">
        <f t="shared" si="15"/>
        <v>0</v>
      </c>
      <c r="AI11" s="131"/>
      <c r="AJ11" s="152">
        <f t="shared" si="16"/>
        <v>0</v>
      </c>
    </row>
    <row r="12" spans="1:36" s="133" customFormat="1" ht="11.5" x14ac:dyDescent="0.25">
      <c r="A12" s="131"/>
      <c r="B12" s="147"/>
      <c r="C12" s="147"/>
      <c r="D12" s="147"/>
      <c r="E12" s="147"/>
      <c r="F12" s="148"/>
      <c r="G12" s="148"/>
      <c r="H12" s="149">
        <f t="shared" si="1"/>
        <v>0</v>
      </c>
      <c r="I12" s="117"/>
      <c r="J12" s="118">
        <f t="shared" si="2"/>
        <v>0</v>
      </c>
      <c r="K12" s="150"/>
      <c r="L12" s="194"/>
      <c r="M12" s="195"/>
      <c r="N12" s="195"/>
      <c r="O12" s="195"/>
      <c r="P12" s="195"/>
      <c r="Q12" s="195"/>
      <c r="R12" s="195"/>
      <c r="S12" s="191"/>
      <c r="T12" s="196"/>
      <c r="U12" s="191"/>
      <c r="V12" s="193">
        <f t="shared" si="3"/>
        <v>0</v>
      </c>
      <c r="W12" s="138">
        <f t="shared" si="7"/>
        <v>0</v>
      </c>
      <c r="X12" s="144"/>
      <c r="Y12" s="151"/>
      <c r="Z12" s="145"/>
      <c r="AA12" s="119">
        <f t="shared" si="8"/>
        <v>0</v>
      </c>
      <c r="AB12" s="120">
        <f t="shared" si="9"/>
        <v>0</v>
      </c>
      <c r="AC12" s="120">
        <f t="shared" si="10"/>
        <v>0</v>
      </c>
      <c r="AD12" s="121">
        <f t="shared" si="11"/>
        <v>0</v>
      </c>
      <c r="AE12" s="122">
        <f t="shared" si="12"/>
        <v>0</v>
      </c>
      <c r="AF12" s="122">
        <f t="shared" si="13"/>
        <v>0</v>
      </c>
      <c r="AG12" s="122">
        <f t="shared" si="14"/>
        <v>0</v>
      </c>
      <c r="AH12" s="152">
        <f t="shared" si="15"/>
        <v>0</v>
      </c>
      <c r="AI12" s="131"/>
      <c r="AJ12" s="152">
        <f t="shared" si="16"/>
        <v>0</v>
      </c>
    </row>
    <row r="13" spans="1:36" s="133" customFormat="1" ht="11.5" x14ac:dyDescent="0.25">
      <c r="A13" s="131"/>
      <c r="B13" s="147"/>
      <c r="C13" s="147"/>
      <c r="D13" s="147"/>
      <c r="E13" s="147"/>
      <c r="F13" s="148"/>
      <c r="G13" s="148"/>
      <c r="H13" s="149">
        <f t="shared" si="1"/>
        <v>0</v>
      </c>
      <c r="I13" s="117"/>
      <c r="J13" s="118">
        <f t="shared" si="2"/>
        <v>0</v>
      </c>
      <c r="K13" s="150"/>
      <c r="L13" s="194"/>
      <c r="M13" s="195"/>
      <c r="N13" s="195"/>
      <c r="O13" s="195"/>
      <c r="P13" s="195"/>
      <c r="Q13" s="195"/>
      <c r="R13" s="195"/>
      <c r="S13" s="191"/>
      <c r="T13" s="196"/>
      <c r="U13" s="191"/>
      <c r="V13" s="193">
        <f t="shared" si="3"/>
        <v>0</v>
      </c>
      <c r="W13" s="138">
        <f t="shared" si="7"/>
        <v>0</v>
      </c>
      <c r="X13" s="144"/>
      <c r="Y13" s="151"/>
      <c r="Z13" s="145"/>
      <c r="AA13" s="119">
        <f t="shared" si="8"/>
        <v>0</v>
      </c>
      <c r="AB13" s="120">
        <f t="shared" si="9"/>
        <v>0</v>
      </c>
      <c r="AC13" s="120">
        <f t="shared" si="10"/>
        <v>0</v>
      </c>
      <c r="AD13" s="121">
        <f t="shared" si="11"/>
        <v>0</v>
      </c>
      <c r="AE13" s="122">
        <f t="shared" si="12"/>
        <v>0</v>
      </c>
      <c r="AF13" s="122">
        <f t="shared" si="13"/>
        <v>0</v>
      </c>
      <c r="AG13" s="122">
        <f t="shared" si="14"/>
        <v>0</v>
      </c>
      <c r="AH13" s="152">
        <f t="shared" si="15"/>
        <v>0</v>
      </c>
      <c r="AI13" s="131"/>
      <c r="AJ13" s="152">
        <f t="shared" si="16"/>
        <v>0</v>
      </c>
    </row>
    <row r="14" spans="1:36" s="133" customFormat="1" ht="11.5" x14ac:dyDescent="0.25">
      <c r="A14" s="131"/>
      <c r="B14" s="147"/>
      <c r="C14" s="147"/>
      <c r="D14" s="147"/>
      <c r="E14" s="147"/>
      <c r="F14" s="148"/>
      <c r="G14" s="148"/>
      <c r="H14" s="149">
        <f t="shared" si="1"/>
        <v>0</v>
      </c>
      <c r="I14" s="117"/>
      <c r="J14" s="118">
        <f t="shared" si="2"/>
        <v>0</v>
      </c>
      <c r="K14" s="150"/>
      <c r="L14" s="194"/>
      <c r="M14" s="195"/>
      <c r="N14" s="195"/>
      <c r="O14" s="195"/>
      <c r="P14" s="195"/>
      <c r="Q14" s="195"/>
      <c r="R14" s="195"/>
      <c r="S14" s="191"/>
      <c r="T14" s="196"/>
      <c r="U14" s="191"/>
      <c r="V14" s="193">
        <f t="shared" si="3"/>
        <v>0</v>
      </c>
      <c r="W14" s="138">
        <f t="shared" si="7"/>
        <v>0</v>
      </c>
      <c r="X14" s="144"/>
      <c r="Y14" s="151"/>
      <c r="Z14" s="145"/>
      <c r="AA14" s="119">
        <f t="shared" si="8"/>
        <v>0</v>
      </c>
      <c r="AB14" s="120">
        <f t="shared" si="9"/>
        <v>0</v>
      </c>
      <c r="AC14" s="120">
        <f t="shared" si="10"/>
        <v>0</v>
      </c>
      <c r="AD14" s="121">
        <f t="shared" si="11"/>
        <v>0</v>
      </c>
      <c r="AE14" s="122">
        <f t="shared" si="12"/>
        <v>0</v>
      </c>
      <c r="AF14" s="122">
        <f t="shared" si="13"/>
        <v>0</v>
      </c>
      <c r="AG14" s="122">
        <f t="shared" si="14"/>
        <v>0</v>
      </c>
      <c r="AH14" s="152">
        <f t="shared" si="15"/>
        <v>0</v>
      </c>
      <c r="AI14" s="131"/>
      <c r="AJ14" s="152">
        <f t="shared" si="16"/>
        <v>0</v>
      </c>
    </row>
    <row r="15" spans="1:36" s="133" customFormat="1" ht="11.5" x14ac:dyDescent="0.25">
      <c r="A15" s="131"/>
      <c r="B15" s="147"/>
      <c r="C15" s="147"/>
      <c r="D15" s="147"/>
      <c r="E15" s="147"/>
      <c r="F15" s="148"/>
      <c r="G15" s="148"/>
      <c r="H15" s="149">
        <f t="shared" si="1"/>
        <v>0</v>
      </c>
      <c r="I15" s="117"/>
      <c r="J15" s="118">
        <f t="shared" si="2"/>
        <v>0</v>
      </c>
      <c r="K15" s="150"/>
      <c r="L15" s="194"/>
      <c r="M15" s="195"/>
      <c r="N15" s="195"/>
      <c r="O15" s="195"/>
      <c r="P15" s="195"/>
      <c r="Q15" s="195"/>
      <c r="R15" s="195"/>
      <c r="S15" s="191"/>
      <c r="T15" s="196"/>
      <c r="U15" s="191"/>
      <c r="V15" s="193">
        <f t="shared" si="3"/>
        <v>0</v>
      </c>
      <c r="W15" s="138">
        <f t="shared" si="7"/>
        <v>0</v>
      </c>
      <c r="X15" s="144"/>
      <c r="Y15" s="151"/>
      <c r="Z15" s="145"/>
      <c r="AA15" s="119">
        <f t="shared" si="8"/>
        <v>0</v>
      </c>
      <c r="AB15" s="120">
        <f t="shared" si="9"/>
        <v>0</v>
      </c>
      <c r="AC15" s="120">
        <f t="shared" si="10"/>
        <v>0</v>
      </c>
      <c r="AD15" s="121">
        <f t="shared" si="11"/>
        <v>0</v>
      </c>
      <c r="AE15" s="122">
        <f t="shared" si="12"/>
        <v>0</v>
      </c>
      <c r="AF15" s="122">
        <f t="shared" si="13"/>
        <v>0</v>
      </c>
      <c r="AG15" s="122">
        <f t="shared" si="14"/>
        <v>0</v>
      </c>
      <c r="AH15" s="152">
        <f t="shared" si="15"/>
        <v>0</v>
      </c>
      <c r="AI15" s="131"/>
      <c r="AJ15" s="152">
        <f t="shared" si="16"/>
        <v>0</v>
      </c>
    </row>
    <row r="16" spans="1:36" s="133" customFormat="1" ht="11.5" x14ac:dyDescent="0.25">
      <c r="A16" s="131"/>
      <c r="B16" s="147"/>
      <c r="C16" s="147"/>
      <c r="D16" s="147"/>
      <c r="E16" s="147"/>
      <c r="F16" s="148"/>
      <c r="G16" s="148"/>
      <c r="H16" s="149">
        <f t="shared" si="1"/>
        <v>0</v>
      </c>
      <c r="I16" s="117"/>
      <c r="J16" s="118">
        <f t="shared" si="2"/>
        <v>0</v>
      </c>
      <c r="K16" s="150"/>
      <c r="L16" s="194"/>
      <c r="M16" s="195"/>
      <c r="N16" s="195"/>
      <c r="O16" s="195"/>
      <c r="P16" s="195"/>
      <c r="Q16" s="195"/>
      <c r="R16" s="195"/>
      <c r="S16" s="191"/>
      <c r="T16" s="196"/>
      <c r="U16" s="191"/>
      <c r="V16" s="193">
        <f t="shared" si="3"/>
        <v>0</v>
      </c>
      <c r="W16" s="138">
        <f t="shared" si="7"/>
        <v>0</v>
      </c>
      <c r="X16" s="144"/>
      <c r="Y16" s="151"/>
      <c r="Z16" s="145"/>
      <c r="AA16" s="119">
        <f t="shared" si="8"/>
        <v>0</v>
      </c>
      <c r="AB16" s="120">
        <f t="shared" si="9"/>
        <v>0</v>
      </c>
      <c r="AC16" s="120">
        <f t="shared" si="10"/>
        <v>0</v>
      </c>
      <c r="AD16" s="121">
        <f t="shared" si="11"/>
        <v>0</v>
      </c>
      <c r="AE16" s="122">
        <f t="shared" si="12"/>
        <v>0</v>
      </c>
      <c r="AF16" s="122">
        <f t="shared" si="13"/>
        <v>0</v>
      </c>
      <c r="AG16" s="122">
        <f t="shared" si="14"/>
        <v>0</v>
      </c>
      <c r="AH16" s="152">
        <f t="shared" si="15"/>
        <v>0</v>
      </c>
      <c r="AI16" s="131"/>
      <c r="AJ16" s="152">
        <f t="shared" si="16"/>
        <v>0</v>
      </c>
    </row>
    <row r="17" spans="1:36" s="133" customFormat="1" ht="11.5" x14ac:dyDescent="0.25">
      <c r="A17" s="131"/>
      <c r="B17" s="147"/>
      <c r="C17" s="147"/>
      <c r="D17" s="147"/>
      <c r="E17" s="147"/>
      <c r="F17" s="148"/>
      <c r="G17" s="148"/>
      <c r="H17" s="149">
        <f t="shared" si="1"/>
        <v>0</v>
      </c>
      <c r="I17" s="117"/>
      <c r="J17" s="118">
        <f t="shared" si="2"/>
        <v>0</v>
      </c>
      <c r="K17" s="150"/>
      <c r="L17" s="194"/>
      <c r="M17" s="195"/>
      <c r="N17" s="195"/>
      <c r="O17" s="195"/>
      <c r="P17" s="195"/>
      <c r="Q17" s="195"/>
      <c r="R17" s="195"/>
      <c r="S17" s="191"/>
      <c r="T17" s="196"/>
      <c r="U17" s="191"/>
      <c r="V17" s="193">
        <f t="shared" si="3"/>
        <v>0</v>
      </c>
      <c r="W17" s="138">
        <f t="shared" si="7"/>
        <v>0</v>
      </c>
      <c r="X17" s="144"/>
      <c r="Y17" s="151"/>
      <c r="Z17" s="145"/>
      <c r="AA17" s="119">
        <f t="shared" si="8"/>
        <v>0</v>
      </c>
      <c r="AB17" s="120">
        <f t="shared" si="9"/>
        <v>0</v>
      </c>
      <c r="AC17" s="120">
        <f t="shared" si="10"/>
        <v>0</v>
      </c>
      <c r="AD17" s="121">
        <f t="shared" si="11"/>
        <v>0</v>
      </c>
      <c r="AE17" s="122">
        <f t="shared" si="12"/>
        <v>0</v>
      </c>
      <c r="AF17" s="122">
        <f t="shared" si="13"/>
        <v>0</v>
      </c>
      <c r="AG17" s="122">
        <f t="shared" si="14"/>
        <v>0</v>
      </c>
      <c r="AH17" s="152">
        <f t="shared" si="15"/>
        <v>0</v>
      </c>
      <c r="AI17" s="131"/>
      <c r="AJ17" s="152">
        <f t="shared" si="16"/>
        <v>0</v>
      </c>
    </row>
    <row r="18" spans="1:36" s="133" customFormat="1" ht="11.5" x14ac:dyDescent="0.25">
      <c r="A18" s="131"/>
      <c r="B18" s="147"/>
      <c r="C18" s="147"/>
      <c r="D18" s="147"/>
      <c r="E18" s="147"/>
      <c r="F18" s="148"/>
      <c r="G18" s="148"/>
      <c r="H18" s="149">
        <f t="shared" si="1"/>
        <v>0</v>
      </c>
      <c r="I18" s="117"/>
      <c r="J18" s="118">
        <f t="shared" si="2"/>
        <v>0</v>
      </c>
      <c r="K18" s="150"/>
      <c r="L18" s="194"/>
      <c r="M18" s="195"/>
      <c r="N18" s="195"/>
      <c r="O18" s="195"/>
      <c r="P18" s="195"/>
      <c r="Q18" s="195"/>
      <c r="R18" s="195"/>
      <c r="S18" s="191"/>
      <c r="T18" s="196"/>
      <c r="U18" s="191"/>
      <c r="V18" s="193">
        <f t="shared" si="3"/>
        <v>0</v>
      </c>
      <c r="W18" s="138">
        <f t="shared" si="7"/>
        <v>0</v>
      </c>
      <c r="X18" s="144"/>
      <c r="Y18" s="151"/>
      <c r="Z18" s="145"/>
      <c r="AA18" s="119">
        <f t="shared" si="8"/>
        <v>0</v>
      </c>
      <c r="AB18" s="120">
        <f t="shared" si="9"/>
        <v>0</v>
      </c>
      <c r="AC18" s="120">
        <f t="shared" si="10"/>
        <v>0</v>
      </c>
      <c r="AD18" s="121">
        <f t="shared" si="11"/>
        <v>0</v>
      </c>
      <c r="AE18" s="122">
        <f t="shared" si="12"/>
        <v>0</v>
      </c>
      <c r="AF18" s="122">
        <f t="shared" si="13"/>
        <v>0</v>
      </c>
      <c r="AG18" s="122">
        <f t="shared" si="14"/>
        <v>0</v>
      </c>
      <c r="AH18" s="152">
        <f t="shared" si="15"/>
        <v>0</v>
      </c>
      <c r="AI18" s="131"/>
      <c r="AJ18" s="152">
        <f t="shared" si="16"/>
        <v>0</v>
      </c>
    </row>
    <row r="19" spans="1:36" s="133" customFormat="1" ht="11.5" x14ac:dyDescent="0.25">
      <c r="A19" s="131"/>
      <c r="B19" s="147"/>
      <c r="C19" s="147"/>
      <c r="D19" s="147"/>
      <c r="E19" s="147"/>
      <c r="F19" s="148"/>
      <c r="G19" s="148"/>
      <c r="H19" s="149">
        <f t="shared" si="1"/>
        <v>0</v>
      </c>
      <c r="I19" s="117"/>
      <c r="J19" s="118">
        <f t="shared" si="2"/>
        <v>0</v>
      </c>
      <c r="K19" s="150"/>
      <c r="L19" s="194"/>
      <c r="M19" s="195"/>
      <c r="N19" s="195"/>
      <c r="O19" s="195"/>
      <c r="P19" s="195"/>
      <c r="Q19" s="195"/>
      <c r="R19" s="195"/>
      <c r="S19" s="191"/>
      <c r="T19" s="196"/>
      <c r="U19" s="191"/>
      <c r="V19" s="193">
        <f t="shared" si="3"/>
        <v>0</v>
      </c>
      <c r="W19" s="138">
        <f t="shared" si="7"/>
        <v>0</v>
      </c>
      <c r="X19" s="144"/>
      <c r="Y19" s="151"/>
      <c r="Z19" s="145"/>
      <c r="AA19" s="119">
        <f t="shared" si="8"/>
        <v>0</v>
      </c>
      <c r="AB19" s="120">
        <f t="shared" si="9"/>
        <v>0</v>
      </c>
      <c r="AC19" s="120">
        <f t="shared" si="10"/>
        <v>0</v>
      </c>
      <c r="AD19" s="121">
        <f t="shared" si="11"/>
        <v>0</v>
      </c>
      <c r="AE19" s="122">
        <f t="shared" si="12"/>
        <v>0</v>
      </c>
      <c r="AF19" s="122">
        <f t="shared" si="13"/>
        <v>0</v>
      </c>
      <c r="AG19" s="122">
        <f t="shared" si="14"/>
        <v>0</v>
      </c>
      <c r="AH19" s="152">
        <f t="shared" si="15"/>
        <v>0</v>
      </c>
      <c r="AI19" s="131"/>
      <c r="AJ19" s="152">
        <f t="shared" si="16"/>
        <v>0</v>
      </c>
    </row>
    <row r="20" spans="1:36" s="133" customFormat="1" ht="11.5" x14ac:dyDescent="0.25">
      <c r="A20" s="131"/>
      <c r="B20" s="147"/>
      <c r="C20" s="147"/>
      <c r="D20" s="147"/>
      <c r="E20" s="147"/>
      <c r="F20" s="148"/>
      <c r="G20" s="148"/>
      <c r="H20" s="149">
        <f t="shared" si="1"/>
        <v>0</v>
      </c>
      <c r="I20" s="117"/>
      <c r="J20" s="118">
        <f t="shared" si="2"/>
        <v>0</v>
      </c>
      <c r="K20" s="150"/>
      <c r="L20" s="194"/>
      <c r="M20" s="195"/>
      <c r="N20" s="195"/>
      <c r="O20" s="195"/>
      <c r="P20" s="195"/>
      <c r="Q20" s="195"/>
      <c r="R20" s="195"/>
      <c r="S20" s="191"/>
      <c r="T20" s="196"/>
      <c r="U20" s="191"/>
      <c r="V20" s="193">
        <f t="shared" si="3"/>
        <v>0</v>
      </c>
      <c r="W20" s="138">
        <f t="shared" si="7"/>
        <v>0</v>
      </c>
      <c r="X20" s="144"/>
      <c r="Y20" s="151"/>
      <c r="Z20" s="145"/>
      <c r="AA20" s="119">
        <f t="shared" si="8"/>
        <v>0</v>
      </c>
      <c r="AB20" s="120">
        <f t="shared" si="9"/>
        <v>0</v>
      </c>
      <c r="AC20" s="120">
        <f t="shared" si="10"/>
        <v>0</v>
      </c>
      <c r="AD20" s="121">
        <f t="shared" si="11"/>
        <v>0</v>
      </c>
      <c r="AE20" s="122">
        <f t="shared" si="12"/>
        <v>0</v>
      </c>
      <c r="AF20" s="122">
        <f t="shared" si="13"/>
        <v>0</v>
      </c>
      <c r="AG20" s="122">
        <f t="shared" si="14"/>
        <v>0</v>
      </c>
      <c r="AH20" s="152">
        <f t="shared" si="15"/>
        <v>0</v>
      </c>
      <c r="AI20" s="131"/>
      <c r="AJ20" s="152">
        <f t="shared" si="16"/>
        <v>0</v>
      </c>
    </row>
    <row r="21" spans="1:36" s="133" customFormat="1" ht="11.5" x14ac:dyDescent="0.25">
      <c r="A21" s="131"/>
      <c r="B21" s="147"/>
      <c r="C21" s="147"/>
      <c r="D21" s="147"/>
      <c r="E21" s="147"/>
      <c r="F21" s="148"/>
      <c r="G21" s="148"/>
      <c r="H21" s="149">
        <f t="shared" si="1"/>
        <v>0</v>
      </c>
      <c r="I21" s="117"/>
      <c r="J21" s="118">
        <f t="shared" si="2"/>
        <v>0</v>
      </c>
      <c r="K21" s="150"/>
      <c r="L21" s="194"/>
      <c r="M21" s="195"/>
      <c r="N21" s="195"/>
      <c r="O21" s="195"/>
      <c r="P21" s="195"/>
      <c r="Q21" s="195"/>
      <c r="R21" s="195"/>
      <c r="S21" s="191"/>
      <c r="T21" s="196"/>
      <c r="U21" s="191"/>
      <c r="V21" s="193">
        <f t="shared" si="3"/>
        <v>0</v>
      </c>
      <c r="W21" s="138">
        <f t="shared" si="7"/>
        <v>0</v>
      </c>
      <c r="X21" s="144"/>
      <c r="Y21" s="151"/>
      <c r="Z21" s="145"/>
      <c r="AA21" s="119">
        <f t="shared" si="8"/>
        <v>0</v>
      </c>
      <c r="AB21" s="120">
        <f t="shared" si="9"/>
        <v>0</v>
      </c>
      <c r="AC21" s="120">
        <f t="shared" si="10"/>
        <v>0</v>
      </c>
      <c r="AD21" s="121">
        <f t="shared" si="11"/>
        <v>0</v>
      </c>
      <c r="AE21" s="122">
        <f t="shared" si="12"/>
        <v>0</v>
      </c>
      <c r="AF21" s="122">
        <f t="shared" si="13"/>
        <v>0</v>
      </c>
      <c r="AG21" s="122">
        <f t="shared" si="14"/>
        <v>0</v>
      </c>
      <c r="AH21" s="152">
        <f t="shared" si="15"/>
        <v>0</v>
      </c>
      <c r="AI21" s="131"/>
      <c r="AJ21" s="152">
        <f t="shared" si="16"/>
        <v>0</v>
      </c>
    </row>
    <row r="22" spans="1:36" s="133" customFormat="1" ht="11.5" x14ac:dyDescent="0.25">
      <c r="A22" s="131"/>
      <c r="B22" s="147"/>
      <c r="C22" s="147"/>
      <c r="D22" s="147"/>
      <c r="E22" s="147"/>
      <c r="F22" s="148"/>
      <c r="G22" s="148"/>
      <c r="H22" s="149">
        <f t="shared" si="1"/>
        <v>0</v>
      </c>
      <c r="I22" s="117"/>
      <c r="J22" s="118">
        <f t="shared" si="2"/>
        <v>0</v>
      </c>
      <c r="K22" s="150"/>
      <c r="L22" s="194"/>
      <c r="M22" s="195"/>
      <c r="N22" s="195"/>
      <c r="O22" s="195"/>
      <c r="P22" s="195"/>
      <c r="Q22" s="195"/>
      <c r="R22" s="195"/>
      <c r="S22" s="191"/>
      <c r="T22" s="196"/>
      <c r="U22" s="191"/>
      <c r="V22" s="193">
        <f t="shared" si="3"/>
        <v>0</v>
      </c>
      <c r="W22" s="138">
        <f t="shared" si="7"/>
        <v>0</v>
      </c>
      <c r="X22" s="144"/>
      <c r="Y22" s="151"/>
      <c r="Z22" s="145"/>
      <c r="AA22" s="119">
        <f t="shared" si="8"/>
        <v>0</v>
      </c>
      <c r="AB22" s="120">
        <f t="shared" si="9"/>
        <v>0</v>
      </c>
      <c r="AC22" s="120">
        <f t="shared" si="10"/>
        <v>0</v>
      </c>
      <c r="AD22" s="121">
        <f t="shared" si="11"/>
        <v>0</v>
      </c>
      <c r="AE22" s="122">
        <f t="shared" si="12"/>
        <v>0</v>
      </c>
      <c r="AF22" s="122">
        <f t="shared" si="13"/>
        <v>0</v>
      </c>
      <c r="AG22" s="122">
        <f t="shared" si="14"/>
        <v>0</v>
      </c>
      <c r="AH22" s="152">
        <f t="shared" si="15"/>
        <v>0</v>
      </c>
      <c r="AI22" s="131"/>
      <c r="AJ22" s="152">
        <f t="shared" si="16"/>
        <v>0</v>
      </c>
    </row>
    <row r="23" spans="1:36" s="133" customFormat="1" ht="11.5" x14ac:dyDescent="0.25">
      <c r="A23" s="131"/>
      <c r="B23" s="147"/>
      <c r="C23" s="147"/>
      <c r="D23" s="147"/>
      <c r="E23" s="147"/>
      <c r="F23" s="148"/>
      <c r="G23" s="148"/>
      <c r="H23" s="149">
        <f t="shared" si="1"/>
        <v>0</v>
      </c>
      <c r="I23" s="117"/>
      <c r="J23" s="118">
        <f t="shared" si="2"/>
        <v>0</v>
      </c>
      <c r="K23" s="150"/>
      <c r="L23" s="194"/>
      <c r="M23" s="195"/>
      <c r="N23" s="195"/>
      <c r="O23" s="195"/>
      <c r="P23" s="195"/>
      <c r="Q23" s="195"/>
      <c r="R23" s="195"/>
      <c r="S23" s="191"/>
      <c r="T23" s="196"/>
      <c r="U23" s="191"/>
      <c r="V23" s="193">
        <f t="shared" si="3"/>
        <v>0</v>
      </c>
      <c r="W23" s="138">
        <f t="shared" si="7"/>
        <v>0</v>
      </c>
      <c r="X23" s="144"/>
      <c r="Y23" s="135"/>
      <c r="Z23" s="145"/>
      <c r="AA23" s="119">
        <f t="shared" si="8"/>
        <v>0</v>
      </c>
      <c r="AB23" s="120">
        <f t="shared" si="9"/>
        <v>0</v>
      </c>
      <c r="AC23" s="120">
        <f t="shared" si="10"/>
        <v>0</v>
      </c>
      <c r="AD23" s="121">
        <f t="shared" si="11"/>
        <v>0</v>
      </c>
      <c r="AE23" s="122">
        <f t="shared" si="12"/>
        <v>0</v>
      </c>
      <c r="AF23" s="122">
        <f t="shared" si="13"/>
        <v>0</v>
      </c>
      <c r="AG23" s="122">
        <f t="shared" si="14"/>
        <v>0</v>
      </c>
      <c r="AH23" s="152">
        <f t="shared" si="15"/>
        <v>0</v>
      </c>
      <c r="AI23" s="131"/>
      <c r="AJ23" s="152">
        <f t="shared" si="16"/>
        <v>0</v>
      </c>
    </row>
    <row r="24" spans="1:36" s="133" customFormat="1" ht="11.5" x14ac:dyDescent="0.25">
      <c r="A24" s="131"/>
      <c r="B24" s="147"/>
      <c r="C24" s="147"/>
      <c r="D24" s="147"/>
      <c r="E24" s="147"/>
      <c r="F24" s="148"/>
      <c r="G24" s="148"/>
      <c r="H24" s="149">
        <f t="shared" si="1"/>
        <v>0</v>
      </c>
      <c r="I24" s="117"/>
      <c r="J24" s="118">
        <f t="shared" si="2"/>
        <v>0</v>
      </c>
      <c r="K24" s="150"/>
      <c r="L24" s="194"/>
      <c r="M24" s="195"/>
      <c r="N24" s="195"/>
      <c r="O24" s="195"/>
      <c r="P24" s="195"/>
      <c r="Q24" s="195"/>
      <c r="R24" s="195"/>
      <c r="S24" s="191"/>
      <c r="T24" s="196"/>
      <c r="U24" s="191"/>
      <c r="V24" s="193">
        <f t="shared" si="3"/>
        <v>0</v>
      </c>
      <c r="W24" s="138">
        <f t="shared" si="7"/>
        <v>0</v>
      </c>
      <c r="X24" s="144"/>
      <c r="Y24" s="151"/>
      <c r="Z24" s="145"/>
      <c r="AA24" s="119">
        <f t="shared" si="8"/>
        <v>0</v>
      </c>
      <c r="AB24" s="120">
        <f t="shared" si="9"/>
        <v>0</v>
      </c>
      <c r="AC24" s="120">
        <f t="shared" si="10"/>
        <v>0</v>
      </c>
      <c r="AD24" s="121">
        <f t="shared" si="11"/>
        <v>0</v>
      </c>
      <c r="AE24" s="122">
        <f t="shared" si="12"/>
        <v>0</v>
      </c>
      <c r="AF24" s="122">
        <f t="shared" si="13"/>
        <v>0</v>
      </c>
      <c r="AG24" s="122">
        <f t="shared" si="14"/>
        <v>0</v>
      </c>
      <c r="AH24" s="152">
        <f t="shared" si="15"/>
        <v>0</v>
      </c>
      <c r="AI24" s="131"/>
      <c r="AJ24" s="152">
        <f t="shared" si="16"/>
        <v>0</v>
      </c>
    </row>
    <row r="25" spans="1:36" s="133" customFormat="1" ht="11.5" x14ac:dyDescent="0.25">
      <c r="A25" s="131"/>
      <c r="B25" s="147"/>
      <c r="C25" s="147"/>
      <c r="D25" s="147"/>
      <c r="E25" s="147"/>
      <c r="F25" s="148"/>
      <c r="G25" s="148"/>
      <c r="H25" s="149">
        <f t="shared" si="1"/>
        <v>0</v>
      </c>
      <c r="I25" s="117"/>
      <c r="J25" s="118">
        <f t="shared" si="2"/>
        <v>0</v>
      </c>
      <c r="K25" s="150"/>
      <c r="L25" s="194"/>
      <c r="M25" s="195"/>
      <c r="N25" s="195"/>
      <c r="O25" s="195"/>
      <c r="P25" s="195"/>
      <c r="Q25" s="195"/>
      <c r="R25" s="195"/>
      <c r="S25" s="191"/>
      <c r="T25" s="196"/>
      <c r="U25" s="191"/>
      <c r="V25" s="193">
        <f t="shared" si="3"/>
        <v>0</v>
      </c>
      <c r="W25" s="138">
        <f t="shared" si="7"/>
        <v>0</v>
      </c>
      <c r="X25" s="144"/>
      <c r="Y25" s="151"/>
      <c r="Z25" s="145"/>
      <c r="AA25" s="119">
        <f t="shared" si="8"/>
        <v>0</v>
      </c>
      <c r="AB25" s="120">
        <f t="shared" si="9"/>
        <v>0</v>
      </c>
      <c r="AC25" s="120">
        <f t="shared" si="10"/>
        <v>0</v>
      </c>
      <c r="AD25" s="121">
        <f t="shared" si="11"/>
        <v>0</v>
      </c>
      <c r="AE25" s="122">
        <f t="shared" si="12"/>
        <v>0</v>
      </c>
      <c r="AF25" s="122">
        <f t="shared" si="13"/>
        <v>0</v>
      </c>
      <c r="AG25" s="122">
        <f t="shared" si="14"/>
        <v>0</v>
      </c>
      <c r="AH25" s="152">
        <f t="shared" si="15"/>
        <v>0</v>
      </c>
      <c r="AI25" s="131"/>
      <c r="AJ25" s="152">
        <f t="shared" si="16"/>
        <v>0</v>
      </c>
    </row>
    <row r="26" spans="1:36" s="133" customFormat="1" ht="12" hidden="1" customHeight="1" x14ac:dyDescent="0.25">
      <c r="A26" s="131"/>
      <c r="B26" s="147"/>
      <c r="C26" s="147"/>
      <c r="D26" s="147"/>
      <c r="E26" s="147"/>
      <c r="F26" s="148"/>
      <c r="G26" s="148"/>
      <c r="H26" s="149">
        <f t="shared" si="1"/>
        <v>0</v>
      </c>
      <c r="I26" s="117"/>
      <c r="J26" s="118">
        <f t="shared" si="2"/>
        <v>0</v>
      </c>
      <c r="K26" s="150"/>
      <c r="L26" s="194"/>
      <c r="M26" s="195"/>
      <c r="N26" s="195"/>
      <c r="O26" s="195"/>
      <c r="P26" s="195"/>
      <c r="Q26" s="195"/>
      <c r="R26" s="195"/>
      <c r="S26" s="191"/>
      <c r="T26" s="196"/>
      <c r="U26" s="191"/>
      <c r="V26" s="193">
        <f t="shared" si="3"/>
        <v>0</v>
      </c>
      <c r="W26" s="138">
        <f t="shared" si="7"/>
        <v>0</v>
      </c>
      <c r="X26" s="144"/>
      <c r="Y26" s="151"/>
      <c r="Z26" s="145"/>
      <c r="AA26" s="119">
        <f t="shared" si="8"/>
        <v>0</v>
      </c>
      <c r="AB26" s="120">
        <f t="shared" si="9"/>
        <v>0</v>
      </c>
      <c r="AC26" s="120">
        <f t="shared" si="10"/>
        <v>0</v>
      </c>
      <c r="AD26" s="121">
        <f t="shared" si="11"/>
        <v>0</v>
      </c>
      <c r="AE26" s="122">
        <f t="shared" si="12"/>
        <v>0</v>
      </c>
      <c r="AF26" s="122">
        <f t="shared" si="13"/>
        <v>0</v>
      </c>
      <c r="AG26" s="122">
        <f t="shared" si="14"/>
        <v>0</v>
      </c>
      <c r="AH26" s="152">
        <f t="shared" si="15"/>
        <v>0</v>
      </c>
      <c r="AI26" s="131"/>
      <c r="AJ26" s="152">
        <f t="shared" si="16"/>
        <v>0</v>
      </c>
    </row>
    <row r="27" spans="1:36" s="133" customFormat="1" ht="12" hidden="1" customHeight="1" x14ac:dyDescent="0.25">
      <c r="A27" s="131"/>
      <c r="B27" s="147"/>
      <c r="C27" s="147"/>
      <c r="D27" s="147"/>
      <c r="E27" s="147"/>
      <c r="F27" s="148"/>
      <c r="G27" s="148"/>
      <c r="H27" s="149">
        <f t="shared" si="1"/>
        <v>0</v>
      </c>
      <c r="I27" s="117"/>
      <c r="J27" s="118">
        <f t="shared" si="2"/>
        <v>0</v>
      </c>
      <c r="K27" s="150"/>
      <c r="L27" s="194"/>
      <c r="M27" s="195"/>
      <c r="N27" s="195"/>
      <c r="O27" s="195"/>
      <c r="P27" s="195"/>
      <c r="Q27" s="195"/>
      <c r="R27" s="195"/>
      <c r="S27" s="191"/>
      <c r="T27" s="196"/>
      <c r="U27" s="191"/>
      <c r="V27" s="193">
        <f t="shared" si="3"/>
        <v>0</v>
      </c>
      <c r="W27" s="138">
        <f t="shared" si="7"/>
        <v>0</v>
      </c>
      <c r="X27" s="144"/>
      <c r="Y27" s="151"/>
      <c r="Z27" s="145"/>
      <c r="AA27" s="119">
        <f t="shared" si="8"/>
        <v>0</v>
      </c>
      <c r="AB27" s="120">
        <f t="shared" si="9"/>
        <v>0</v>
      </c>
      <c r="AC27" s="120">
        <f t="shared" si="10"/>
        <v>0</v>
      </c>
      <c r="AD27" s="121">
        <f t="shared" si="11"/>
        <v>0</v>
      </c>
      <c r="AE27" s="122">
        <f t="shared" si="12"/>
        <v>0</v>
      </c>
      <c r="AF27" s="122">
        <f t="shared" si="13"/>
        <v>0</v>
      </c>
      <c r="AG27" s="122">
        <f t="shared" si="14"/>
        <v>0</v>
      </c>
      <c r="AH27" s="152">
        <f t="shared" si="15"/>
        <v>0</v>
      </c>
      <c r="AI27" s="131"/>
      <c r="AJ27" s="152">
        <f t="shared" si="16"/>
        <v>0</v>
      </c>
    </row>
    <row r="28" spans="1:36" s="133" customFormat="1" ht="12" hidden="1" customHeight="1" x14ac:dyDescent="0.25">
      <c r="A28" s="131"/>
      <c r="B28" s="147"/>
      <c r="C28" s="147"/>
      <c r="D28" s="147"/>
      <c r="E28" s="147"/>
      <c r="F28" s="148"/>
      <c r="G28" s="148"/>
      <c r="H28" s="149">
        <f t="shared" si="1"/>
        <v>0</v>
      </c>
      <c r="I28" s="117"/>
      <c r="J28" s="118">
        <f t="shared" si="2"/>
        <v>0</v>
      </c>
      <c r="K28" s="150"/>
      <c r="L28" s="194"/>
      <c r="M28" s="195"/>
      <c r="N28" s="195"/>
      <c r="O28" s="195"/>
      <c r="P28" s="195"/>
      <c r="Q28" s="195"/>
      <c r="R28" s="195"/>
      <c r="S28" s="191"/>
      <c r="T28" s="196"/>
      <c r="U28" s="191"/>
      <c r="V28" s="193">
        <f t="shared" si="3"/>
        <v>0</v>
      </c>
      <c r="W28" s="138">
        <f t="shared" si="7"/>
        <v>0</v>
      </c>
      <c r="X28" s="144"/>
      <c r="Y28" s="151"/>
      <c r="Z28" s="145"/>
      <c r="AA28" s="119">
        <f t="shared" si="8"/>
        <v>0</v>
      </c>
      <c r="AB28" s="120">
        <f t="shared" si="9"/>
        <v>0</v>
      </c>
      <c r="AC28" s="120">
        <f t="shared" si="10"/>
        <v>0</v>
      </c>
      <c r="AD28" s="121">
        <f t="shared" si="11"/>
        <v>0</v>
      </c>
      <c r="AE28" s="122">
        <f t="shared" si="12"/>
        <v>0</v>
      </c>
      <c r="AF28" s="122">
        <f t="shared" si="13"/>
        <v>0</v>
      </c>
      <c r="AG28" s="122">
        <f t="shared" si="14"/>
        <v>0</v>
      </c>
      <c r="AH28" s="152">
        <f t="shared" si="15"/>
        <v>0</v>
      </c>
      <c r="AI28" s="131"/>
      <c r="AJ28" s="152">
        <f t="shared" si="16"/>
        <v>0</v>
      </c>
    </row>
    <row r="29" spans="1:36" s="133" customFormat="1" ht="12" hidden="1" customHeight="1" x14ac:dyDescent="0.25">
      <c r="A29" s="131"/>
      <c r="B29" s="147"/>
      <c r="C29" s="147"/>
      <c r="D29" s="147"/>
      <c r="E29" s="147"/>
      <c r="F29" s="148"/>
      <c r="G29" s="148"/>
      <c r="H29" s="149">
        <f t="shared" si="1"/>
        <v>0</v>
      </c>
      <c r="I29" s="117"/>
      <c r="J29" s="118">
        <f t="shared" si="2"/>
        <v>0</v>
      </c>
      <c r="K29" s="150"/>
      <c r="L29" s="194"/>
      <c r="M29" s="195"/>
      <c r="N29" s="195"/>
      <c r="O29" s="195"/>
      <c r="P29" s="195"/>
      <c r="Q29" s="195"/>
      <c r="R29" s="195"/>
      <c r="S29" s="191"/>
      <c r="T29" s="196"/>
      <c r="U29" s="191"/>
      <c r="V29" s="193">
        <f t="shared" si="3"/>
        <v>0</v>
      </c>
      <c r="W29" s="138">
        <f t="shared" si="7"/>
        <v>0</v>
      </c>
      <c r="X29" s="144"/>
      <c r="Y29" s="135"/>
      <c r="Z29" s="145"/>
      <c r="AA29" s="119">
        <f t="shared" si="8"/>
        <v>0</v>
      </c>
      <c r="AB29" s="120">
        <f t="shared" si="9"/>
        <v>0</v>
      </c>
      <c r="AC29" s="120">
        <f t="shared" si="10"/>
        <v>0</v>
      </c>
      <c r="AD29" s="121">
        <f t="shared" si="11"/>
        <v>0</v>
      </c>
      <c r="AE29" s="122">
        <f t="shared" si="12"/>
        <v>0</v>
      </c>
      <c r="AF29" s="122">
        <f t="shared" si="13"/>
        <v>0</v>
      </c>
      <c r="AG29" s="122">
        <f t="shared" si="14"/>
        <v>0</v>
      </c>
      <c r="AH29" s="152">
        <f t="shared" si="15"/>
        <v>0</v>
      </c>
      <c r="AI29" s="131"/>
      <c r="AJ29" s="152">
        <f t="shared" si="16"/>
        <v>0</v>
      </c>
    </row>
    <row r="30" spans="1:36" s="133" customFormat="1" ht="12" hidden="1" customHeight="1" x14ac:dyDescent="0.25">
      <c r="A30" s="131"/>
      <c r="B30" s="147"/>
      <c r="C30" s="147"/>
      <c r="D30" s="147"/>
      <c r="E30" s="147"/>
      <c r="F30" s="148"/>
      <c r="G30" s="148"/>
      <c r="H30" s="149">
        <f t="shared" si="1"/>
        <v>0</v>
      </c>
      <c r="I30" s="117"/>
      <c r="J30" s="118">
        <f t="shared" si="2"/>
        <v>0</v>
      </c>
      <c r="K30" s="150"/>
      <c r="L30" s="194"/>
      <c r="M30" s="195"/>
      <c r="N30" s="195"/>
      <c r="O30" s="195"/>
      <c r="P30" s="195"/>
      <c r="Q30" s="195"/>
      <c r="R30" s="195"/>
      <c r="S30" s="191"/>
      <c r="T30" s="196"/>
      <c r="U30" s="191"/>
      <c r="V30" s="193">
        <f t="shared" si="3"/>
        <v>0</v>
      </c>
      <c r="W30" s="138">
        <f t="shared" si="7"/>
        <v>0</v>
      </c>
      <c r="X30" s="144"/>
      <c r="Y30" s="151"/>
      <c r="Z30" s="145"/>
      <c r="AA30" s="119">
        <f t="shared" si="8"/>
        <v>0</v>
      </c>
      <c r="AB30" s="120">
        <f t="shared" si="9"/>
        <v>0</v>
      </c>
      <c r="AC30" s="120">
        <f t="shared" si="10"/>
        <v>0</v>
      </c>
      <c r="AD30" s="121">
        <f t="shared" si="11"/>
        <v>0</v>
      </c>
      <c r="AE30" s="122">
        <f t="shared" si="12"/>
        <v>0</v>
      </c>
      <c r="AF30" s="122">
        <f t="shared" si="13"/>
        <v>0</v>
      </c>
      <c r="AG30" s="122">
        <f t="shared" si="14"/>
        <v>0</v>
      </c>
      <c r="AH30" s="152">
        <f t="shared" si="15"/>
        <v>0</v>
      </c>
      <c r="AI30" s="131"/>
      <c r="AJ30" s="152">
        <f t="shared" si="16"/>
        <v>0</v>
      </c>
    </row>
    <row r="31" spans="1:36" s="133" customFormat="1" ht="12" hidden="1" customHeight="1" x14ac:dyDescent="0.25">
      <c r="A31" s="131"/>
      <c r="B31" s="147"/>
      <c r="C31" s="147"/>
      <c r="D31" s="147"/>
      <c r="E31" s="147"/>
      <c r="F31" s="148"/>
      <c r="G31" s="148"/>
      <c r="H31" s="149">
        <f t="shared" si="1"/>
        <v>0</v>
      </c>
      <c r="I31" s="117"/>
      <c r="J31" s="118">
        <f t="shared" si="2"/>
        <v>0</v>
      </c>
      <c r="K31" s="150"/>
      <c r="L31" s="194"/>
      <c r="M31" s="195"/>
      <c r="N31" s="195"/>
      <c r="O31" s="195"/>
      <c r="P31" s="195"/>
      <c r="Q31" s="195"/>
      <c r="R31" s="195"/>
      <c r="S31" s="191"/>
      <c r="T31" s="196"/>
      <c r="U31" s="191"/>
      <c r="V31" s="193">
        <f t="shared" si="3"/>
        <v>0</v>
      </c>
      <c r="W31" s="138">
        <f t="shared" si="7"/>
        <v>0</v>
      </c>
      <c r="X31" s="144"/>
      <c r="Y31" s="135"/>
      <c r="Z31" s="145"/>
      <c r="AA31" s="119">
        <f t="shared" si="8"/>
        <v>0</v>
      </c>
      <c r="AB31" s="120">
        <f t="shared" si="9"/>
        <v>0</v>
      </c>
      <c r="AC31" s="120">
        <f t="shared" si="10"/>
        <v>0</v>
      </c>
      <c r="AD31" s="121">
        <f t="shared" si="11"/>
        <v>0</v>
      </c>
      <c r="AE31" s="122">
        <f t="shared" si="12"/>
        <v>0</v>
      </c>
      <c r="AF31" s="122">
        <f t="shared" si="13"/>
        <v>0</v>
      </c>
      <c r="AG31" s="122">
        <f t="shared" si="14"/>
        <v>0</v>
      </c>
      <c r="AH31" s="152">
        <f t="shared" si="15"/>
        <v>0</v>
      </c>
      <c r="AI31" s="131"/>
      <c r="AJ31" s="152">
        <f t="shared" si="16"/>
        <v>0</v>
      </c>
    </row>
    <row r="32" spans="1:36" s="133" customFormat="1" ht="12" hidden="1" customHeight="1" x14ac:dyDescent="0.25">
      <c r="A32" s="131"/>
      <c r="B32" s="147"/>
      <c r="C32" s="147"/>
      <c r="D32" s="147"/>
      <c r="E32" s="147"/>
      <c r="F32" s="148"/>
      <c r="G32" s="148"/>
      <c r="H32" s="149">
        <f t="shared" si="1"/>
        <v>0</v>
      </c>
      <c r="I32" s="117"/>
      <c r="J32" s="118">
        <f t="shared" si="2"/>
        <v>0</v>
      </c>
      <c r="K32" s="150"/>
      <c r="L32" s="194"/>
      <c r="M32" s="195"/>
      <c r="N32" s="195"/>
      <c r="O32" s="195"/>
      <c r="P32" s="195"/>
      <c r="Q32" s="195"/>
      <c r="R32" s="195"/>
      <c r="S32" s="191"/>
      <c r="T32" s="196"/>
      <c r="U32" s="191"/>
      <c r="V32" s="193">
        <f t="shared" si="3"/>
        <v>0</v>
      </c>
      <c r="W32" s="138">
        <f t="shared" si="7"/>
        <v>0</v>
      </c>
      <c r="X32" s="144"/>
      <c r="Y32" s="151"/>
      <c r="Z32" s="145"/>
      <c r="AA32" s="119">
        <f t="shared" si="8"/>
        <v>0</v>
      </c>
      <c r="AB32" s="120">
        <f t="shared" si="9"/>
        <v>0</v>
      </c>
      <c r="AC32" s="120">
        <f t="shared" si="10"/>
        <v>0</v>
      </c>
      <c r="AD32" s="121">
        <f t="shared" si="11"/>
        <v>0</v>
      </c>
      <c r="AE32" s="122">
        <f t="shared" si="12"/>
        <v>0</v>
      </c>
      <c r="AF32" s="122">
        <f t="shared" si="13"/>
        <v>0</v>
      </c>
      <c r="AG32" s="122">
        <f t="shared" si="14"/>
        <v>0</v>
      </c>
      <c r="AH32" s="152">
        <f t="shared" si="15"/>
        <v>0</v>
      </c>
      <c r="AI32" s="131"/>
      <c r="AJ32" s="152">
        <f t="shared" si="16"/>
        <v>0</v>
      </c>
    </row>
    <row r="33" spans="1:36" s="133" customFormat="1" ht="12" hidden="1" customHeight="1" x14ac:dyDescent="0.25">
      <c r="A33" s="131"/>
      <c r="B33" s="147"/>
      <c r="C33" s="147"/>
      <c r="D33" s="147"/>
      <c r="E33" s="147"/>
      <c r="F33" s="148"/>
      <c r="G33" s="148"/>
      <c r="H33" s="149">
        <f t="shared" si="1"/>
        <v>0</v>
      </c>
      <c r="I33" s="117"/>
      <c r="J33" s="118">
        <f t="shared" si="2"/>
        <v>0</v>
      </c>
      <c r="K33" s="150"/>
      <c r="L33" s="194"/>
      <c r="M33" s="195"/>
      <c r="N33" s="195"/>
      <c r="O33" s="195"/>
      <c r="P33" s="195"/>
      <c r="Q33" s="195"/>
      <c r="R33" s="195"/>
      <c r="S33" s="191"/>
      <c r="T33" s="196"/>
      <c r="U33" s="191"/>
      <c r="V33" s="193">
        <f t="shared" si="3"/>
        <v>0</v>
      </c>
      <c r="W33" s="138">
        <f t="shared" si="7"/>
        <v>0</v>
      </c>
      <c r="X33" s="144"/>
      <c r="Y33" s="151"/>
      <c r="Z33" s="145"/>
      <c r="AA33" s="119">
        <f t="shared" si="8"/>
        <v>0</v>
      </c>
      <c r="AB33" s="120">
        <f t="shared" si="9"/>
        <v>0</v>
      </c>
      <c r="AC33" s="120">
        <f t="shared" si="10"/>
        <v>0</v>
      </c>
      <c r="AD33" s="121">
        <f t="shared" si="11"/>
        <v>0</v>
      </c>
      <c r="AE33" s="122">
        <f t="shared" si="12"/>
        <v>0</v>
      </c>
      <c r="AF33" s="122">
        <f t="shared" si="13"/>
        <v>0</v>
      </c>
      <c r="AG33" s="122">
        <f t="shared" si="14"/>
        <v>0</v>
      </c>
      <c r="AH33" s="152">
        <f t="shared" si="15"/>
        <v>0</v>
      </c>
      <c r="AI33" s="131"/>
      <c r="AJ33" s="152">
        <f t="shared" si="16"/>
        <v>0</v>
      </c>
    </row>
    <row r="34" spans="1:36" s="133" customFormat="1" ht="12" hidden="1" customHeight="1" x14ac:dyDescent="0.25">
      <c r="A34" s="131"/>
      <c r="B34" s="147"/>
      <c r="C34" s="147"/>
      <c r="D34" s="147"/>
      <c r="E34" s="147"/>
      <c r="F34" s="148"/>
      <c r="G34" s="148"/>
      <c r="H34" s="149">
        <f t="shared" si="1"/>
        <v>0</v>
      </c>
      <c r="I34" s="117"/>
      <c r="J34" s="118">
        <f t="shared" si="2"/>
        <v>0</v>
      </c>
      <c r="K34" s="150"/>
      <c r="L34" s="194"/>
      <c r="M34" s="195"/>
      <c r="N34" s="195"/>
      <c r="O34" s="195"/>
      <c r="P34" s="195"/>
      <c r="Q34" s="195"/>
      <c r="R34" s="195"/>
      <c r="S34" s="191"/>
      <c r="T34" s="196"/>
      <c r="U34" s="191"/>
      <c r="V34" s="193">
        <f t="shared" si="3"/>
        <v>0</v>
      </c>
      <c r="W34" s="138">
        <f t="shared" si="7"/>
        <v>0</v>
      </c>
      <c r="X34" s="144"/>
      <c r="Y34" s="135"/>
      <c r="Z34" s="145"/>
      <c r="AA34" s="119">
        <f t="shared" si="8"/>
        <v>0</v>
      </c>
      <c r="AB34" s="120">
        <f t="shared" si="9"/>
        <v>0</v>
      </c>
      <c r="AC34" s="120">
        <f t="shared" si="10"/>
        <v>0</v>
      </c>
      <c r="AD34" s="121">
        <f t="shared" si="11"/>
        <v>0</v>
      </c>
      <c r="AE34" s="122">
        <f t="shared" si="12"/>
        <v>0</v>
      </c>
      <c r="AF34" s="122">
        <f t="shared" si="13"/>
        <v>0</v>
      </c>
      <c r="AG34" s="122">
        <f t="shared" si="14"/>
        <v>0</v>
      </c>
      <c r="AH34" s="152">
        <f t="shared" si="15"/>
        <v>0</v>
      </c>
      <c r="AI34" s="131"/>
      <c r="AJ34" s="152">
        <f t="shared" si="16"/>
        <v>0</v>
      </c>
    </row>
    <row r="35" spans="1:36" s="133" customFormat="1" ht="12" hidden="1" customHeight="1" x14ac:dyDescent="0.25">
      <c r="A35" s="131"/>
      <c r="B35" s="147"/>
      <c r="C35" s="147"/>
      <c r="D35" s="147"/>
      <c r="E35" s="147"/>
      <c r="F35" s="148"/>
      <c r="G35" s="148"/>
      <c r="H35" s="149">
        <f t="shared" si="1"/>
        <v>0</v>
      </c>
      <c r="I35" s="117"/>
      <c r="J35" s="118">
        <f t="shared" si="2"/>
        <v>0</v>
      </c>
      <c r="K35" s="150"/>
      <c r="L35" s="194"/>
      <c r="M35" s="195"/>
      <c r="N35" s="195"/>
      <c r="O35" s="195"/>
      <c r="P35" s="195"/>
      <c r="Q35" s="195"/>
      <c r="R35" s="195"/>
      <c r="S35" s="191"/>
      <c r="T35" s="196"/>
      <c r="U35" s="191"/>
      <c r="V35" s="193">
        <f t="shared" si="3"/>
        <v>0</v>
      </c>
      <c r="W35" s="138">
        <f t="shared" si="7"/>
        <v>0</v>
      </c>
      <c r="X35" s="144"/>
      <c r="Y35" s="151"/>
      <c r="Z35" s="145"/>
      <c r="AA35" s="119">
        <f t="shared" si="8"/>
        <v>0</v>
      </c>
      <c r="AB35" s="120">
        <f t="shared" si="9"/>
        <v>0</v>
      </c>
      <c r="AC35" s="120">
        <f t="shared" si="10"/>
        <v>0</v>
      </c>
      <c r="AD35" s="121">
        <f t="shared" si="11"/>
        <v>0</v>
      </c>
      <c r="AE35" s="122">
        <f t="shared" si="12"/>
        <v>0</v>
      </c>
      <c r="AF35" s="122">
        <f t="shared" si="13"/>
        <v>0</v>
      </c>
      <c r="AG35" s="122">
        <f t="shared" si="14"/>
        <v>0</v>
      </c>
      <c r="AH35" s="152">
        <f t="shared" si="15"/>
        <v>0</v>
      </c>
      <c r="AI35" s="131"/>
      <c r="AJ35" s="152">
        <f t="shared" si="16"/>
        <v>0</v>
      </c>
    </row>
    <row r="36" spans="1:36" s="133" customFormat="1" ht="12" hidden="1" customHeight="1" x14ac:dyDescent="0.25">
      <c r="A36" s="131"/>
      <c r="B36" s="147"/>
      <c r="C36" s="147"/>
      <c r="D36" s="147"/>
      <c r="E36" s="147"/>
      <c r="F36" s="148"/>
      <c r="G36" s="148"/>
      <c r="H36" s="149">
        <f t="shared" si="1"/>
        <v>0</v>
      </c>
      <c r="I36" s="117"/>
      <c r="J36" s="118">
        <f t="shared" si="2"/>
        <v>0</v>
      </c>
      <c r="K36" s="150"/>
      <c r="L36" s="194"/>
      <c r="M36" s="195"/>
      <c r="N36" s="195"/>
      <c r="O36" s="195"/>
      <c r="P36" s="195"/>
      <c r="Q36" s="195"/>
      <c r="R36" s="195"/>
      <c r="S36" s="191"/>
      <c r="T36" s="196"/>
      <c r="U36" s="191"/>
      <c r="V36" s="193">
        <f t="shared" si="3"/>
        <v>0</v>
      </c>
      <c r="W36" s="138">
        <f t="shared" si="7"/>
        <v>0</v>
      </c>
      <c r="X36" s="144"/>
      <c r="Y36" s="135"/>
      <c r="Z36" s="145"/>
      <c r="AA36" s="119">
        <f t="shared" si="8"/>
        <v>0</v>
      </c>
      <c r="AB36" s="120">
        <f t="shared" si="9"/>
        <v>0</v>
      </c>
      <c r="AC36" s="120">
        <f t="shared" si="10"/>
        <v>0</v>
      </c>
      <c r="AD36" s="121">
        <f t="shared" si="11"/>
        <v>0</v>
      </c>
      <c r="AE36" s="122">
        <f t="shared" si="12"/>
        <v>0</v>
      </c>
      <c r="AF36" s="122">
        <f t="shared" si="13"/>
        <v>0</v>
      </c>
      <c r="AG36" s="122">
        <f t="shared" si="14"/>
        <v>0</v>
      </c>
      <c r="AH36" s="152">
        <f t="shared" si="15"/>
        <v>0</v>
      </c>
      <c r="AI36" s="131"/>
      <c r="AJ36" s="152">
        <f t="shared" si="16"/>
        <v>0</v>
      </c>
    </row>
    <row r="37" spans="1:36" s="133" customFormat="1" ht="12" hidden="1" customHeight="1" x14ac:dyDescent="0.25">
      <c r="A37" s="131"/>
      <c r="B37" s="147"/>
      <c r="C37" s="147"/>
      <c r="D37" s="147"/>
      <c r="E37" s="147"/>
      <c r="F37" s="148"/>
      <c r="G37" s="148"/>
      <c r="H37" s="149">
        <f t="shared" si="1"/>
        <v>0</v>
      </c>
      <c r="I37" s="117"/>
      <c r="J37" s="118">
        <f t="shared" si="2"/>
        <v>0</v>
      </c>
      <c r="K37" s="150"/>
      <c r="L37" s="194"/>
      <c r="M37" s="195"/>
      <c r="N37" s="195"/>
      <c r="O37" s="195"/>
      <c r="P37" s="195"/>
      <c r="Q37" s="195"/>
      <c r="R37" s="195"/>
      <c r="S37" s="191"/>
      <c r="T37" s="196"/>
      <c r="U37" s="191"/>
      <c r="V37" s="193">
        <f t="shared" si="3"/>
        <v>0</v>
      </c>
      <c r="W37" s="138">
        <f t="shared" si="7"/>
        <v>0</v>
      </c>
      <c r="X37" s="144"/>
      <c r="Y37" s="151"/>
      <c r="Z37" s="145"/>
      <c r="AA37" s="119">
        <f t="shared" si="8"/>
        <v>0</v>
      </c>
      <c r="AB37" s="120">
        <f t="shared" si="9"/>
        <v>0</v>
      </c>
      <c r="AC37" s="120">
        <f t="shared" si="10"/>
        <v>0</v>
      </c>
      <c r="AD37" s="121">
        <f t="shared" si="11"/>
        <v>0</v>
      </c>
      <c r="AE37" s="122">
        <f t="shared" si="12"/>
        <v>0</v>
      </c>
      <c r="AF37" s="122">
        <f t="shared" si="13"/>
        <v>0</v>
      </c>
      <c r="AG37" s="122">
        <f t="shared" si="14"/>
        <v>0</v>
      </c>
      <c r="AH37" s="152">
        <f t="shared" si="15"/>
        <v>0</v>
      </c>
      <c r="AI37" s="131"/>
      <c r="AJ37" s="152">
        <f t="shared" si="16"/>
        <v>0</v>
      </c>
    </row>
    <row r="38" spans="1:36" s="133" customFormat="1" ht="12" hidden="1" customHeight="1" x14ac:dyDescent="0.25">
      <c r="A38" s="131"/>
      <c r="B38" s="147"/>
      <c r="C38" s="147"/>
      <c r="D38" s="147"/>
      <c r="E38" s="147"/>
      <c r="F38" s="148"/>
      <c r="G38" s="148"/>
      <c r="H38" s="149">
        <f t="shared" si="1"/>
        <v>0</v>
      </c>
      <c r="I38" s="117"/>
      <c r="J38" s="118">
        <f t="shared" si="2"/>
        <v>0</v>
      </c>
      <c r="K38" s="150"/>
      <c r="L38" s="194"/>
      <c r="M38" s="195"/>
      <c r="N38" s="195"/>
      <c r="O38" s="195"/>
      <c r="P38" s="195"/>
      <c r="Q38" s="195"/>
      <c r="R38" s="195"/>
      <c r="S38" s="191"/>
      <c r="T38" s="196"/>
      <c r="U38" s="191"/>
      <c r="V38" s="193">
        <f t="shared" si="3"/>
        <v>0</v>
      </c>
      <c r="W38" s="138">
        <f t="shared" si="7"/>
        <v>0</v>
      </c>
      <c r="X38" s="144"/>
      <c r="Y38" s="151"/>
      <c r="Z38" s="145"/>
      <c r="AA38" s="119">
        <f t="shared" si="8"/>
        <v>0</v>
      </c>
      <c r="AB38" s="120">
        <f t="shared" si="9"/>
        <v>0</v>
      </c>
      <c r="AC38" s="120">
        <f t="shared" si="10"/>
        <v>0</v>
      </c>
      <c r="AD38" s="121">
        <f t="shared" si="11"/>
        <v>0</v>
      </c>
      <c r="AE38" s="122">
        <f t="shared" si="12"/>
        <v>0</v>
      </c>
      <c r="AF38" s="122">
        <f t="shared" si="13"/>
        <v>0</v>
      </c>
      <c r="AG38" s="122">
        <f t="shared" si="14"/>
        <v>0</v>
      </c>
      <c r="AH38" s="152">
        <f t="shared" si="15"/>
        <v>0</v>
      </c>
      <c r="AI38" s="131"/>
      <c r="AJ38" s="152">
        <f t="shared" si="16"/>
        <v>0</v>
      </c>
    </row>
    <row r="39" spans="1:36" s="133" customFormat="1" ht="12" hidden="1" customHeight="1" x14ac:dyDescent="0.25">
      <c r="A39" s="131"/>
      <c r="B39" s="147"/>
      <c r="C39" s="147"/>
      <c r="D39" s="147"/>
      <c r="E39" s="147"/>
      <c r="F39" s="148"/>
      <c r="G39" s="148"/>
      <c r="H39" s="149">
        <f t="shared" ref="H39:H70" si="17">IF(OR(F39=0,G39=0),0,ROUND(DAYS360(F39,G39)/30,1))</f>
        <v>0</v>
      </c>
      <c r="I39" s="117"/>
      <c r="J39" s="118">
        <f t="shared" ref="J39:J70" si="18">I39*C39*H39</f>
        <v>0</v>
      </c>
      <c r="K39" s="150"/>
      <c r="L39" s="194"/>
      <c r="M39" s="195"/>
      <c r="N39" s="195"/>
      <c r="O39" s="195"/>
      <c r="P39" s="195"/>
      <c r="Q39" s="195"/>
      <c r="R39" s="195"/>
      <c r="S39" s="191"/>
      <c r="T39" s="196"/>
      <c r="U39" s="191"/>
      <c r="V39" s="193">
        <f t="shared" ref="V39:V70" si="19">SUM(L39:T39)</f>
        <v>0</v>
      </c>
      <c r="W39" s="138">
        <f t="shared" si="7"/>
        <v>0</v>
      </c>
      <c r="X39" s="144"/>
      <c r="Y39" s="151"/>
      <c r="Z39" s="145"/>
      <c r="AA39" s="119">
        <f t="shared" si="8"/>
        <v>0</v>
      </c>
      <c r="AB39" s="120">
        <f t="shared" si="9"/>
        <v>0</v>
      </c>
      <c r="AC39" s="120">
        <f t="shared" si="10"/>
        <v>0</v>
      </c>
      <c r="AD39" s="121">
        <f t="shared" si="11"/>
        <v>0</v>
      </c>
      <c r="AE39" s="122">
        <f t="shared" si="12"/>
        <v>0</v>
      </c>
      <c r="AF39" s="122">
        <f t="shared" si="13"/>
        <v>0</v>
      </c>
      <c r="AG39" s="122">
        <f t="shared" si="14"/>
        <v>0</v>
      </c>
      <c r="AH39" s="152">
        <f t="shared" si="15"/>
        <v>0</v>
      </c>
      <c r="AI39" s="131"/>
      <c r="AJ39" s="152">
        <f t="shared" si="16"/>
        <v>0</v>
      </c>
    </row>
    <row r="40" spans="1:36" s="133" customFormat="1" ht="12" hidden="1" customHeight="1" x14ac:dyDescent="0.25">
      <c r="A40" s="131"/>
      <c r="B40" s="147"/>
      <c r="C40" s="147"/>
      <c r="D40" s="147"/>
      <c r="E40" s="147"/>
      <c r="F40" s="148"/>
      <c r="G40" s="148"/>
      <c r="H40" s="149">
        <f t="shared" si="17"/>
        <v>0</v>
      </c>
      <c r="I40" s="117"/>
      <c r="J40" s="118">
        <f t="shared" si="18"/>
        <v>0</v>
      </c>
      <c r="K40" s="150"/>
      <c r="L40" s="194"/>
      <c r="M40" s="195"/>
      <c r="N40" s="195"/>
      <c r="O40" s="195"/>
      <c r="P40" s="195"/>
      <c r="Q40" s="195"/>
      <c r="R40" s="195"/>
      <c r="S40" s="191"/>
      <c r="T40" s="196"/>
      <c r="U40" s="191"/>
      <c r="V40" s="193">
        <f t="shared" si="19"/>
        <v>0</v>
      </c>
      <c r="W40" s="138">
        <f t="shared" si="7"/>
        <v>0</v>
      </c>
      <c r="X40" s="144"/>
      <c r="Y40" s="151"/>
      <c r="Z40" s="145"/>
      <c r="AA40" s="119">
        <f t="shared" si="8"/>
        <v>0</v>
      </c>
      <c r="AB40" s="120">
        <f t="shared" si="9"/>
        <v>0</v>
      </c>
      <c r="AC40" s="120">
        <f t="shared" si="10"/>
        <v>0</v>
      </c>
      <c r="AD40" s="121">
        <f t="shared" si="11"/>
        <v>0</v>
      </c>
      <c r="AE40" s="122">
        <f t="shared" si="12"/>
        <v>0</v>
      </c>
      <c r="AF40" s="122">
        <f t="shared" si="13"/>
        <v>0</v>
      </c>
      <c r="AG40" s="122">
        <f t="shared" si="14"/>
        <v>0</v>
      </c>
      <c r="AH40" s="152">
        <f t="shared" si="15"/>
        <v>0</v>
      </c>
      <c r="AI40" s="131"/>
      <c r="AJ40" s="152">
        <f t="shared" si="16"/>
        <v>0</v>
      </c>
    </row>
    <row r="41" spans="1:36" s="133" customFormat="1" ht="12" hidden="1" customHeight="1" x14ac:dyDescent="0.25">
      <c r="A41" s="131"/>
      <c r="B41" s="147"/>
      <c r="C41" s="147"/>
      <c r="D41" s="147"/>
      <c r="E41" s="147"/>
      <c r="F41" s="148"/>
      <c r="G41" s="148"/>
      <c r="H41" s="149">
        <f t="shared" si="17"/>
        <v>0</v>
      </c>
      <c r="I41" s="117"/>
      <c r="J41" s="118">
        <f t="shared" si="18"/>
        <v>0</v>
      </c>
      <c r="K41" s="150"/>
      <c r="L41" s="194"/>
      <c r="M41" s="195"/>
      <c r="N41" s="195"/>
      <c r="O41" s="195"/>
      <c r="P41" s="195"/>
      <c r="Q41" s="195"/>
      <c r="R41" s="195"/>
      <c r="S41" s="191"/>
      <c r="T41" s="196"/>
      <c r="U41" s="191"/>
      <c r="V41" s="193">
        <f t="shared" si="19"/>
        <v>0</v>
      </c>
      <c r="W41" s="138">
        <f t="shared" si="7"/>
        <v>0</v>
      </c>
      <c r="X41" s="144"/>
      <c r="Y41" s="151"/>
      <c r="Z41" s="145"/>
      <c r="AA41" s="119">
        <f t="shared" si="8"/>
        <v>0</v>
      </c>
      <c r="AB41" s="120">
        <f t="shared" si="9"/>
        <v>0</v>
      </c>
      <c r="AC41" s="120">
        <f t="shared" si="10"/>
        <v>0</v>
      </c>
      <c r="AD41" s="121">
        <f t="shared" si="11"/>
        <v>0</v>
      </c>
      <c r="AE41" s="122">
        <f t="shared" si="12"/>
        <v>0</v>
      </c>
      <c r="AF41" s="122">
        <f t="shared" si="13"/>
        <v>0</v>
      </c>
      <c r="AG41" s="122">
        <f t="shared" si="14"/>
        <v>0</v>
      </c>
      <c r="AH41" s="152">
        <f t="shared" si="15"/>
        <v>0</v>
      </c>
      <c r="AI41" s="131"/>
      <c r="AJ41" s="152">
        <f t="shared" si="16"/>
        <v>0</v>
      </c>
    </row>
    <row r="42" spans="1:36" s="133" customFormat="1" ht="12" hidden="1" customHeight="1" x14ac:dyDescent="0.25">
      <c r="A42" s="131"/>
      <c r="B42" s="147"/>
      <c r="C42" s="147"/>
      <c r="D42" s="147"/>
      <c r="E42" s="147"/>
      <c r="F42" s="148"/>
      <c r="G42" s="148"/>
      <c r="H42" s="149">
        <f t="shared" si="17"/>
        <v>0</v>
      </c>
      <c r="I42" s="117"/>
      <c r="J42" s="118">
        <f t="shared" si="18"/>
        <v>0</v>
      </c>
      <c r="K42" s="150"/>
      <c r="L42" s="194"/>
      <c r="M42" s="195"/>
      <c r="N42" s="195"/>
      <c r="O42" s="195"/>
      <c r="P42" s="195"/>
      <c r="Q42" s="195"/>
      <c r="R42" s="195"/>
      <c r="S42" s="191"/>
      <c r="T42" s="196"/>
      <c r="U42" s="191"/>
      <c r="V42" s="193">
        <f t="shared" si="19"/>
        <v>0</v>
      </c>
      <c r="W42" s="138">
        <f t="shared" si="7"/>
        <v>0</v>
      </c>
      <c r="X42" s="144"/>
      <c r="Y42" s="135"/>
      <c r="Z42" s="145"/>
      <c r="AA42" s="119">
        <f t="shared" si="8"/>
        <v>0</v>
      </c>
      <c r="AB42" s="120">
        <f t="shared" si="9"/>
        <v>0</v>
      </c>
      <c r="AC42" s="120">
        <f t="shared" si="10"/>
        <v>0</v>
      </c>
      <c r="AD42" s="121">
        <f t="shared" si="11"/>
        <v>0</v>
      </c>
      <c r="AE42" s="122">
        <f t="shared" si="12"/>
        <v>0</v>
      </c>
      <c r="AF42" s="122">
        <f t="shared" si="13"/>
        <v>0</v>
      </c>
      <c r="AG42" s="122">
        <f t="shared" si="14"/>
        <v>0</v>
      </c>
      <c r="AH42" s="152">
        <f t="shared" si="15"/>
        <v>0</v>
      </c>
      <c r="AI42" s="131"/>
      <c r="AJ42" s="152">
        <f t="shared" si="16"/>
        <v>0</v>
      </c>
    </row>
    <row r="43" spans="1:36" s="133" customFormat="1" ht="12" hidden="1" customHeight="1" x14ac:dyDescent="0.25">
      <c r="A43" s="131"/>
      <c r="B43" s="147"/>
      <c r="C43" s="147"/>
      <c r="D43" s="147"/>
      <c r="E43" s="147"/>
      <c r="F43" s="148"/>
      <c r="G43" s="148"/>
      <c r="H43" s="149">
        <f t="shared" si="17"/>
        <v>0</v>
      </c>
      <c r="I43" s="117"/>
      <c r="J43" s="118">
        <f t="shared" si="18"/>
        <v>0</v>
      </c>
      <c r="K43" s="150"/>
      <c r="L43" s="194"/>
      <c r="M43" s="195"/>
      <c r="N43" s="195"/>
      <c r="O43" s="195"/>
      <c r="P43" s="195"/>
      <c r="Q43" s="195"/>
      <c r="R43" s="195"/>
      <c r="S43" s="191"/>
      <c r="T43" s="196"/>
      <c r="U43" s="191"/>
      <c r="V43" s="193">
        <f t="shared" si="19"/>
        <v>0</v>
      </c>
      <c r="W43" s="138">
        <f t="shared" si="7"/>
        <v>0</v>
      </c>
      <c r="X43" s="144"/>
      <c r="Y43" s="135"/>
      <c r="Z43" s="145"/>
      <c r="AA43" s="119">
        <f t="shared" si="8"/>
        <v>0</v>
      </c>
      <c r="AB43" s="120">
        <f t="shared" si="9"/>
        <v>0</v>
      </c>
      <c r="AC43" s="120">
        <f t="shared" si="10"/>
        <v>0</v>
      </c>
      <c r="AD43" s="121">
        <f t="shared" si="11"/>
        <v>0</v>
      </c>
      <c r="AE43" s="122">
        <f t="shared" si="12"/>
        <v>0</v>
      </c>
      <c r="AF43" s="122">
        <f t="shared" si="13"/>
        <v>0</v>
      </c>
      <c r="AG43" s="122">
        <f t="shared" si="14"/>
        <v>0</v>
      </c>
      <c r="AH43" s="152">
        <f t="shared" si="15"/>
        <v>0</v>
      </c>
      <c r="AI43" s="131"/>
      <c r="AJ43" s="152">
        <f t="shared" si="16"/>
        <v>0</v>
      </c>
    </row>
    <row r="44" spans="1:36" s="133" customFormat="1" ht="12" hidden="1" customHeight="1" x14ac:dyDescent="0.25">
      <c r="A44" s="131"/>
      <c r="B44" s="147"/>
      <c r="C44" s="147"/>
      <c r="D44" s="147"/>
      <c r="E44" s="147"/>
      <c r="F44" s="148"/>
      <c r="G44" s="148"/>
      <c r="H44" s="149">
        <f t="shared" si="17"/>
        <v>0</v>
      </c>
      <c r="I44" s="117"/>
      <c r="J44" s="118">
        <f t="shared" si="18"/>
        <v>0</v>
      </c>
      <c r="K44" s="150"/>
      <c r="L44" s="194"/>
      <c r="M44" s="195"/>
      <c r="N44" s="195"/>
      <c r="O44" s="195"/>
      <c r="P44" s="195"/>
      <c r="Q44" s="195"/>
      <c r="R44" s="195"/>
      <c r="S44" s="191"/>
      <c r="T44" s="196"/>
      <c r="U44" s="191"/>
      <c r="V44" s="193">
        <f t="shared" si="19"/>
        <v>0</v>
      </c>
      <c r="W44" s="138">
        <f t="shared" si="7"/>
        <v>0</v>
      </c>
      <c r="X44" s="144"/>
      <c r="Y44" s="135"/>
      <c r="Z44" s="145"/>
      <c r="AA44" s="119">
        <f t="shared" si="8"/>
        <v>0</v>
      </c>
      <c r="AB44" s="120">
        <f t="shared" si="9"/>
        <v>0</v>
      </c>
      <c r="AC44" s="120">
        <f t="shared" si="10"/>
        <v>0</v>
      </c>
      <c r="AD44" s="121">
        <f t="shared" si="11"/>
        <v>0</v>
      </c>
      <c r="AE44" s="122">
        <f t="shared" si="12"/>
        <v>0</v>
      </c>
      <c r="AF44" s="122">
        <f t="shared" si="13"/>
        <v>0</v>
      </c>
      <c r="AG44" s="122">
        <f t="shared" si="14"/>
        <v>0</v>
      </c>
      <c r="AH44" s="152">
        <f t="shared" si="15"/>
        <v>0</v>
      </c>
      <c r="AI44" s="131"/>
      <c r="AJ44" s="152">
        <f t="shared" si="16"/>
        <v>0</v>
      </c>
    </row>
    <row r="45" spans="1:36" s="133" customFormat="1" ht="12" hidden="1" customHeight="1" x14ac:dyDescent="0.25">
      <c r="A45" s="131"/>
      <c r="B45" s="147"/>
      <c r="C45" s="147"/>
      <c r="D45" s="147"/>
      <c r="E45" s="147"/>
      <c r="F45" s="148"/>
      <c r="G45" s="148"/>
      <c r="H45" s="149">
        <f t="shared" si="17"/>
        <v>0</v>
      </c>
      <c r="I45" s="117"/>
      <c r="J45" s="118">
        <f t="shared" si="18"/>
        <v>0</v>
      </c>
      <c r="K45" s="150"/>
      <c r="L45" s="194"/>
      <c r="M45" s="195"/>
      <c r="N45" s="195"/>
      <c r="O45" s="195"/>
      <c r="P45" s="195"/>
      <c r="Q45" s="195"/>
      <c r="R45" s="195"/>
      <c r="S45" s="191"/>
      <c r="T45" s="196"/>
      <c r="U45" s="191"/>
      <c r="V45" s="193">
        <f t="shared" si="19"/>
        <v>0</v>
      </c>
      <c r="W45" s="138">
        <f t="shared" si="7"/>
        <v>0</v>
      </c>
      <c r="X45" s="144"/>
      <c r="Y45" s="135"/>
      <c r="Z45" s="145"/>
      <c r="AA45" s="119">
        <f t="shared" si="8"/>
        <v>0</v>
      </c>
      <c r="AB45" s="120">
        <f t="shared" si="9"/>
        <v>0</v>
      </c>
      <c r="AC45" s="120">
        <f t="shared" si="10"/>
        <v>0</v>
      </c>
      <c r="AD45" s="121">
        <f t="shared" si="11"/>
        <v>0</v>
      </c>
      <c r="AE45" s="122">
        <f t="shared" si="12"/>
        <v>0</v>
      </c>
      <c r="AF45" s="122">
        <f t="shared" si="13"/>
        <v>0</v>
      </c>
      <c r="AG45" s="122">
        <f t="shared" si="14"/>
        <v>0</v>
      </c>
      <c r="AH45" s="152">
        <f t="shared" si="15"/>
        <v>0</v>
      </c>
      <c r="AI45" s="131"/>
      <c r="AJ45" s="152">
        <f t="shared" si="16"/>
        <v>0</v>
      </c>
    </row>
    <row r="46" spans="1:36" s="133" customFormat="1" ht="12" hidden="1" customHeight="1" x14ac:dyDescent="0.25">
      <c r="A46" s="131"/>
      <c r="B46" s="147"/>
      <c r="C46" s="147"/>
      <c r="D46" s="147"/>
      <c r="E46" s="147"/>
      <c r="F46" s="148"/>
      <c r="G46" s="148"/>
      <c r="H46" s="149">
        <f t="shared" si="17"/>
        <v>0</v>
      </c>
      <c r="I46" s="117"/>
      <c r="J46" s="118">
        <f t="shared" si="18"/>
        <v>0</v>
      </c>
      <c r="K46" s="150"/>
      <c r="L46" s="194"/>
      <c r="M46" s="195"/>
      <c r="N46" s="195"/>
      <c r="O46" s="195"/>
      <c r="P46" s="195"/>
      <c r="Q46" s="195"/>
      <c r="R46" s="195"/>
      <c r="S46" s="191"/>
      <c r="T46" s="196"/>
      <c r="U46" s="191"/>
      <c r="V46" s="193">
        <f t="shared" si="19"/>
        <v>0</v>
      </c>
      <c r="W46" s="138">
        <f t="shared" si="7"/>
        <v>0</v>
      </c>
      <c r="X46" s="144"/>
      <c r="Y46" s="135"/>
      <c r="Z46" s="145"/>
      <c r="AA46" s="119">
        <f t="shared" si="8"/>
        <v>0</v>
      </c>
      <c r="AB46" s="120">
        <f t="shared" si="9"/>
        <v>0</v>
      </c>
      <c r="AC46" s="120">
        <f t="shared" si="10"/>
        <v>0</v>
      </c>
      <c r="AD46" s="121">
        <f t="shared" si="11"/>
        <v>0</v>
      </c>
      <c r="AE46" s="122">
        <f t="shared" si="12"/>
        <v>0</v>
      </c>
      <c r="AF46" s="122">
        <f t="shared" si="13"/>
        <v>0</v>
      </c>
      <c r="AG46" s="122">
        <f t="shared" si="14"/>
        <v>0</v>
      </c>
      <c r="AH46" s="152">
        <f t="shared" si="15"/>
        <v>0</v>
      </c>
      <c r="AI46" s="131"/>
      <c r="AJ46" s="152">
        <f t="shared" si="16"/>
        <v>0</v>
      </c>
    </row>
    <row r="47" spans="1:36" s="133" customFormat="1" ht="12" hidden="1" customHeight="1" x14ac:dyDescent="0.25">
      <c r="A47" s="131"/>
      <c r="B47" s="147"/>
      <c r="C47" s="147"/>
      <c r="D47" s="147"/>
      <c r="E47" s="147"/>
      <c r="F47" s="148"/>
      <c r="G47" s="148"/>
      <c r="H47" s="149">
        <f t="shared" si="17"/>
        <v>0</v>
      </c>
      <c r="I47" s="117"/>
      <c r="J47" s="118">
        <f t="shared" si="18"/>
        <v>0</v>
      </c>
      <c r="K47" s="150"/>
      <c r="L47" s="194"/>
      <c r="M47" s="195"/>
      <c r="N47" s="195"/>
      <c r="O47" s="195"/>
      <c r="P47" s="195"/>
      <c r="Q47" s="195"/>
      <c r="R47" s="195"/>
      <c r="S47" s="191"/>
      <c r="T47" s="196"/>
      <c r="U47" s="191"/>
      <c r="V47" s="193">
        <f t="shared" si="19"/>
        <v>0</v>
      </c>
      <c r="W47" s="138">
        <f t="shared" si="7"/>
        <v>0</v>
      </c>
      <c r="X47" s="144"/>
      <c r="Y47" s="135"/>
      <c r="Z47" s="145"/>
      <c r="AA47" s="119">
        <f t="shared" si="8"/>
        <v>0</v>
      </c>
      <c r="AB47" s="120">
        <f t="shared" si="9"/>
        <v>0</v>
      </c>
      <c r="AC47" s="120">
        <f t="shared" si="10"/>
        <v>0</v>
      </c>
      <c r="AD47" s="121">
        <f t="shared" si="11"/>
        <v>0</v>
      </c>
      <c r="AE47" s="122">
        <f t="shared" si="12"/>
        <v>0</v>
      </c>
      <c r="AF47" s="122">
        <f t="shared" si="13"/>
        <v>0</v>
      </c>
      <c r="AG47" s="122">
        <f t="shared" si="14"/>
        <v>0</v>
      </c>
      <c r="AH47" s="152">
        <f t="shared" si="15"/>
        <v>0</v>
      </c>
      <c r="AI47" s="131"/>
      <c r="AJ47" s="152">
        <f t="shared" si="16"/>
        <v>0</v>
      </c>
    </row>
    <row r="48" spans="1:36" s="133" customFormat="1" ht="12" hidden="1" customHeight="1" x14ac:dyDescent="0.25">
      <c r="A48" s="131"/>
      <c r="B48" s="147"/>
      <c r="C48" s="147"/>
      <c r="D48" s="147"/>
      <c r="E48" s="147"/>
      <c r="F48" s="148"/>
      <c r="G48" s="148"/>
      <c r="H48" s="149">
        <f t="shared" si="17"/>
        <v>0</v>
      </c>
      <c r="I48" s="117"/>
      <c r="J48" s="118">
        <f t="shared" si="18"/>
        <v>0</v>
      </c>
      <c r="K48" s="150"/>
      <c r="L48" s="194"/>
      <c r="M48" s="195"/>
      <c r="N48" s="195"/>
      <c r="O48" s="195"/>
      <c r="P48" s="195"/>
      <c r="Q48" s="195"/>
      <c r="R48" s="195"/>
      <c r="S48" s="191"/>
      <c r="T48" s="196"/>
      <c r="U48" s="191"/>
      <c r="V48" s="193">
        <f t="shared" si="19"/>
        <v>0</v>
      </c>
      <c r="W48" s="138">
        <f t="shared" si="7"/>
        <v>0</v>
      </c>
      <c r="X48" s="144"/>
      <c r="Y48" s="135"/>
      <c r="Z48" s="145"/>
      <c r="AA48" s="119">
        <f t="shared" si="8"/>
        <v>0</v>
      </c>
      <c r="AB48" s="120">
        <f t="shared" si="9"/>
        <v>0</v>
      </c>
      <c r="AC48" s="120">
        <f t="shared" si="10"/>
        <v>0</v>
      </c>
      <c r="AD48" s="121">
        <f t="shared" si="11"/>
        <v>0</v>
      </c>
      <c r="AE48" s="122">
        <f t="shared" si="12"/>
        <v>0</v>
      </c>
      <c r="AF48" s="122">
        <f t="shared" si="13"/>
        <v>0</v>
      </c>
      <c r="AG48" s="122">
        <f t="shared" si="14"/>
        <v>0</v>
      </c>
      <c r="AH48" s="152">
        <f t="shared" si="15"/>
        <v>0</v>
      </c>
      <c r="AI48" s="131"/>
      <c r="AJ48" s="152">
        <f t="shared" si="16"/>
        <v>0</v>
      </c>
    </row>
    <row r="49" spans="1:36" s="133" customFormat="1" ht="12" hidden="1" customHeight="1" x14ac:dyDescent="0.25">
      <c r="A49" s="131"/>
      <c r="B49" s="147"/>
      <c r="C49" s="147"/>
      <c r="D49" s="147"/>
      <c r="E49" s="147"/>
      <c r="F49" s="148"/>
      <c r="G49" s="148"/>
      <c r="H49" s="149">
        <f t="shared" si="17"/>
        <v>0</v>
      </c>
      <c r="I49" s="117"/>
      <c r="J49" s="118">
        <f t="shared" si="18"/>
        <v>0</v>
      </c>
      <c r="K49" s="150"/>
      <c r="L49" s="194"/>
      <c r="M49" s="195"/>
      <c r="N49" s="195"/>
      <c r="O49" s="195"/>
      <c r="P49" s="195"/>
      <c r="Q49" s="195"/>
      <c r="R49" s="195"/>
      <c r="S49" s="191"/>
      <c r="T49" s="196"/>
      <c r="U49" s="191"/>
      <c r="V49" s="193">
        <f t="shared" si="19"/>
        <v>0</v>
      </c>
      <c r="W49" s="138">
        <f t="shared" si="7"/>
        <v>0</v>
      </c>
      <c r="X49" s="144"/>
      <c r="Y49" s="135"/>
      <c r="Z49" s="145"/>
      <c r="AA49" s="119">
        <f t="shared" si="8"/>
        <v>0</v>
      </c>
      <c r="AB49" s="120">
        <f t="shared" si="9"/>
        <v>0</v>
      </c>
      <c r="AC49" s="120">
        <f t="shared" si="10"/>
        <v>0</v>
      </c>
      <c r="AD49" s="121">
        <f t="shared" si="11"/>
        <v>0</v>
      </c>
      <c r="AE49" s="122">
        <f t="shared" si="12"/>
        <v>0</v>
      </c>
      <c r="AF49" s="122">
        <f t="shared" si="13"/>
        <v>0</v>
      </c>
      <c r="AG49" s="122">
        <f t="shared" si="14"/>
        <v>0</v>
      </c>
      <c r="AH49" s="152">
        <f t="shared" si="15"/>
        <v>0</v>
      </c>
      <c r="AI49" s="131"/>
      <c r="AJ49" s="152">
        <f t="shared" si="16"/>
        <v>0</v>
      </c>
    </row>
    <row r="50" spans="1:36" s="133" customFormat="1" ht="12" hidden="1" customHeight="1" x14ac:dyDescent="0.25">
      <c r="A50" s="131"/>
      <c r="B50" s="147"/>
      <c r="C50" s="147"/>
      <c r="D50" s="147"/>
      <c r="E50" s="147"/>
      <c r="F50" s="148"/>
      <c r="G50" s="148"/>
      <c r="H50" s="149">
        <f t="shared" si="17"/>
        <v>0</v>
      </c>
      <c r="I50" s="117"/>
      <c r="J50" s="118">
        <f t="shared" si="18"/>
        <v>0</v>
      </c>
      <c r="K50" s="150"/>
      <c r="L50" s="194"/>
      <c r="M50" s="195"/>
      <c r="N50" s="195"/>
      <c r="O50" s="195"/>
      <c r="P50" s="195"/>
      <c r="Q50" s="195"/>
      <c r="R50" s="195"/>
      <c r="S50" s="191"/>
      <c r="T50" s="196"/>
      <c r="U50" s="191"/>
      <c r="V50" s="193">
        <f t="shared" si="19"/>
        <v>0</v>
      </c>
      <c r="W50" s="138">
        <f t="shared" si="7"/>
        <v>0</v>
      </c>
      <c r="X50" s="144"/>
      <c r="Y50" s="135"/>
      <c r="Z50" s="145"/>
      <c r="AA50" s="119">
        <f t="shared" si="8"/>
        <v>0</v>
      </c>
      <c r="AB50" s="120">
        <f t="shared" si="9"/>
        <v>0</v>
      </c>
      <c r="AC50" s="120">
        <f t="shared" si="10"/>
        <v>0</v>
      </c>
      <c r="AD50" s="121">
        <f t="shared" si="11"/>
        <v>0</v>
      </c>
      <c r="AE50" s="122">
        <f t="shared" si="12"/>
        <v>0</v>
      </c>
      <c r="AF50" s="122">
        <f t="shared" si="13"/>
        <v>0</v>
      </c>
      <c r="AG50" s="122">
        <f t="shared" si="14"/>
        <v>0</v>
      </c>
      <c r="AH50" s="152">
        <f t="shared" si="15"/>
        <v>0</v>
      </c>
      <c r="AI50" s="131"/>
      <c r="AJ50" s="152">
        <f t="shared" si="16"/>
        <v>0</v>
      </c>
    </row>
    <row r="51" spans="1:36" s="133" customFormat="1" ht="12" hidden="1" customHeight="1" x14ac:dyDescent="0.25">
      <c r="A51" s="131"/>
      <c r="B51" s="147"/>
      <c r="C51" s="147"/>
      <c r="D51" s="147"/>
      <c r="E51" s="147"/>
      <c r="F51" s="148"/>
      <c r="G51" s="148"/>
      <c r="H51" s="149">
        <f t="shared" si="17"/>
        <v>0</v>
      </c>
      <c r="I51" s="117"/>
      <c r="J51" s="118">
        <f t="shared" si="18"/>
        <v>0</v>
      </c>
      <c r="K51" s="150"/>
      <c r="L51" s="194"/>
      <c r="M51" s="195"/>
      <c r="N51" s="195"/>
      <c r="O51" s="195"/>
      <c r="P51" s="195"/>
      <c r="Q51" s="195"/>
      <c r="R51" s="195"/>
      <c r="S51" s="191"/>
      <c r="T51" s="196"/>
      <c r="U51" s="191"/>
      <c r="V51" s="193">
        <f t="shared" si="19"/>
        <v>0</v>
      </c>
      <c r="W51" s="138">
        <f t="shared" si="7"/>
        <v>0</v>
      </c>
      <c r="X51" s="144"/>
      <c r="Y51" s="135"/>
      <c r="Z51" s="145"/>
      <c r="AA51" s="119">
        <f t="shared" si="8"/>
        <v>0</v>
      </c>
      <c r="AB51" s="120">
        <f t="shared" si="9"/>
        <v>0</v>
      </c>
      <c r="AC51" s="120">
        <f t="shared" si="10"/>
        <v>0</v>
      </c>
      <c r="AD51" s="121">
        <f t="shared" si="11"/>
        <v>0</v>
      </c>
      <c r="AE51" s="122">
        <f t="shared" si="12"/>
        <v>0</v>
      </c>
      <c r="AF51" s="122">
        <f t="shared" si="13"/>
        <v>0</v>
      </c>
      <c r="AG51" s="122">
        <f t="shared" si="14"/>
        <v>0</v>
      </c>
      <c r="AH51" s="152">
        <f t="shared" si="15"/>
        <v>0</v>
      </c>
      <c r="AI51" s="131"/>
      <c r="AJ51" s="152">
        <f t="shared" si="16"/>
        <v>0</v>
      </c>
    </row>
    <row r="52" spans="1:36" s="133" customFormat="1" ht="12" hidden="1" customHeight="1" x14ac:dyDescent="0.25">
      <c r="A52" s="131"/>
      <c r="B52" s="147"/>
      <c r="C52" s="147"/>
      <c r="D52" s="147"/>
      <c r="E52" s="147"/>
      <c r="F52" s="148"/>
      <c r="G52" s="148"/>
      <c r="H52" s="149">
        <f t="shared" si="17"/>
        <v>0</v>
      </c>
      <c r="I52" s="117"/>
      <c r="J52" s="118">
        <f t="shared" si="18"/>
        <v>0</v>
      </c>
      <c r="K52" s="150"/>
      <c r="L52" s="194"/>
      <c r="M52" s="195"/>
      <c r="N52" s="195"/>
      <c r="O52" s="195"/>
      <c r="P52" s="195"/>
      <c r="Q52" s="195"/>
      <c r="R52" s="195"/>
      <c r="S52" s="191"/>
      <c r="T52" s="196"/>
      <c r="U52" s="191"/>
      <c r="V52" s="193">
        <f t="shared" si="19"/>
        <v>0</v>
      </c>
      <c r="W52" s="138">
        <f t="shared" si="7"/>
        <v>0</v>
      </c>
      <c r="X52" s="144"/>
      <c r="Y52" s="135"/>
      <c r="Z52" s="145"/>
      <c r="AA52" s="119">
        <f t="shared" si="8"/>
        <v>0</v>
      </c>
      <c r="AB52" s="120">
        <f t="shared" si="9"/>
        <v>0</v>
      </c>
      <c r="AC52" s="120">
        <f t="shared" si="10"/>
        <v>0</v>
      </c>
      <c r="AD52" s="121">
        <f t="shared" si="11"/>
        <v>0</v>
      </c>
      <c r="AE52" s="122">
        <f t="shared" si="12"/>
        <v>0</v>
      </c>
      <c r="AF52" s="122">
        <f t="shared" si="13"/>
        <v>0</v>
      </c>
      <c r="AG52" s="122">
        <f t="shared" si="14"/>
        <v>0</v>
      </c>
      <c r="AH52" s="152">
        <f t="shared" si="15"/>
        <v>0</v>
      </c>
      <c r="AI52" s="131"/>
      <c r="AJ52" s="152">
        <f t="shared" si="16"/>
        <v>0</v>
      </c>
    </row>
    <row r="53" spans="1:36" s="133" customFormat="1" ht="12" hidden="1" customHeight="1" x14ac:dyDescent="0.25">
      <c r="A53" s="131"/>
      <c r="B53" s="147"/>
      <c r="C53" s="147"/>
      <c r="D53" s="147"/>
      <c r="E53" s="147"/>
      <c r="F53" s="148"/>
      <c r="G53" s="148"/>
      <c r="H53" s="149">
        <f t="shared" si="17"/>
        <v>0</v>
      </c>
      <c r="I53" s="117"/>
      <c r="J53" s="118">
        <f t="shared" si="18"/>
        <v>0</v>
      </c>
      <c r="K53" s="150"/>
      <c r="L53" s="194"/>
      <c r="M53" s="195"/>
      <c r="N53" s="195"/>
      <c r="O53" s="195"/>
      <c r="P53" s="195"/>
      <c r="Q53" s="195"/>
      <c r="R53" s="195"/>
      <c r="S53" s="191"/>
      <c r="T53" s="196"/>
      <c r="U53" s="191"/>
      <c r="V53" s="193">
        <f t="shared" si="19"/>
        <v>0</v>
      </c>
      <c r="W53" s="138">
        <f t="shared" si="7"/>
        <v>0</v>
      </c>
      <c r="X53" s="144"/>
      <c r="Y53" s="135"/>
      <c r="Z53" s="145"/>
      <c r="AA53" s="119">
        <f t="shared" si="8"/>
        <v>0</v>
      </c>
      <c r="AB53" s="120">
        <f t="shared" si="9"/>
        <v>0</v>
      </c>
      <c r="AC53" s="120">
        <f t="shared" si="10"/>
        <v>0</v>
      </c>
      <c r="AD53" s="121">
        <f t="shared" si="11"/>
        <v>0</v>
      </c>
      <c r="AE53" s="122">
        <f t="shared" si="12"/>
        <v>0</v>
      </c>
      <c r="AF53" s="122">
        <f t="shared" si="13"/>
        <v>0</v>
      </c>
      <c r="AG53" s="122">
        <f t="shared" si="14"/>
        <v>0</v>
      </c>
      <c r="AH53" s="152">
        <f t="shared" si="15"/>
        <v>0</v>
      </c>
      <c r="AI53" s="131"/>
      <c r="AJ53" s="152">
        <f t="shared" si="16"/>
        <v>0</v>
      </c>
    </row>
    <row r="54" spans="1:36" s="133" customFormat="1" ht="12" hidden="1" customHeight="1" x14ac:dyDescent="0.25">
      <c r="A54" s="131"/>
      <c r="B54" s="147"/>
      <c r="C54" s="147"/>
      <c r="D54" s="147"/>
      <c r="E54" s="147"/>
      <c r="F54" s="148"/>
      <c r="G54" s="148"/>
      <c r="H54" s="149">
        <f t="shared" si="17"/>
        <v>0</v>
      </c>
      <c r="I54" s="117"/>
      <c r="J54" s="118">
        <f t="shared" si="18"/>
        <v>0</v>
      </c>
      <c r="K54" s="150"/>
      <c r="L54" s="194"/>
      <c r="M54" s="195"/>
      <c r="N54" s="195"/>
      <c r="O54" s="195"/>
      <c r="P54" s="195"/>
      <c r="Q54" s="195"/>
      <c r="R54" s="195"/>
      <c r="S54" s="191"/>
      <c r="T54" s="196"/>
      <c r="U54" s="191"/>
      <c r="V54" s="193">
        <f t="shared" si="19"/>
        <v>0</v>
      </c>
      <c r="W54" s="138">
        <f t="shared" si="7"/>
        <v>0</v>
      </c>
      <c r="X54" s="144"/>
      <c r="Y54" s="135"/>
      <c r="Z54" s="145"/>
      <c r="AA54" s="119">
        <f t="shared" si="8"/>
        <v>0</v>
      </c>
      <c r="AB54" s="120">
        <f t="shared" si="9"/>
        <v>0</v>
      </c>
      <c r="AC54" s="120">
        <f t="shared" si="10"/>
        <v>0</v>
      </c>
      <c r="AD54" s="121">
        <f t="shared" si="11"/>
        <v>0</v>
      </c>
      <c r="AE54" s="122">
        <f t="shared" si="12"/>
        <v>0</v>
      </c>
      <c r="AF54" s="122">
        <f t="shared" si="13"/>
        <v>0</v>
      </c>
      <c r="AG54" s="122">
        <f t="shared" si="14"/>
        <v>0</v>
      </c>
      <c r="AH54" s="152">
        <f t="shared" si="15"/>
        <v>0</v>
      </c>
      <c r="AI54" s="131"/>
      <c r="AJ54" s="152">
        <f t="shared" si="16"/>
        <v>0</v>
      </c>
    </row>
    <row r="55" spans="1:36" s="133" customFormat="1" ht="12" hidden="1" customHeight="1" x14ac:dyDescent="0.25">
      <c r="A55" s="131"/>
      <c r="B55" s="147"/>
      <c r="C55" s="147"/>
      <c r="D55" s="147"/>
      <c r="E55" s="147"/>
      <c r="F55" s="148"/>
      <c r="G55" s="148"/>
      <c r="H55" s="149">
        <f t="shared" si="17"/>
        <v>0</v>
      </c>
      <c r="I55" s="117"/>
      <c r="J55" s="118">
        <f t="shared" si="18"/>
        <v>0</v>
      </c>
      <c r="K55" s="150"/>
      <c r="L55" s="194"/>
      <c r="M55" s="195"/>
      <c r="N55" s="195"/>
      <c r="O55" s="195"/>
      <c r="P55" s="195"/>
      <c r="Q55" s="195"/>
      <c r="R55" s="195"/>
      <c r="S55" s="191"/>
      <c r="T55" s="196"/>
      <c r="U55" s="191"/>
      <c r="V55" s="193">
        <f t="shared" si="19"/>
        <v>0</v>
      </c>
      <c r="W55" s="138">
        <f t="shared" si="7"/>
        <v>0</v>
      </c>
      <c r="X55" s="144"/>
      <c r="Y55" s="135"/>
      <c r="Z55" s="145"/>
      <c r="AA55" s="119">
        <f t="shared" si="8"/>
        <v>0</v>
      </c>
      <c r="AB55" s="120">
        <f t="shared" si="9"/>
        <v>0</v>
      </c>
      <c r="AC55" s="120">
        <f t="shared" si="10"/>
        <v>0</v>
      </c>
      <c r="AD55" s="121">
        <f t="shared" si="11"/>
        <v>0</v>
      </c>
      <c r="AE55" s="122">
        <f t="shared" si="12"/>
        <v>0</v>
      </c>
      <c r="AF55" s="122">
        <f t="shared" si="13"/>
        <v>0</v>
      </c>
      <c r="AG55" s="122">
        <f t="shared" si="14"/>
        <v>0</v>
      </c>
      <c r="AH55" s="152">
        <f t="shared" si="15"/>
        <v>0</v>
      </c>
      <c r="AI55" s="131"/>
      <c r="AJ55" s="152">
        <f t="shared" si="16"/>
        <v>0</v>
      </c>
    </row>
    <row r="56" spans="1:36" s="133" customFormat="1" ht="12" hidden="1" customHeight="1" x14ac:dyDescent="0.25">
      <c r="A56" s="131"/>
      <c r="B56" s="147"/>
      <c r="C56" s="147"/>
      <c r="D56" s="147"/>
      <c r="E56" s="147"/>
      <c r="F56" s="148"/>
      <c r="G56" s="148"/>
      <c r="H56" s="149">
        <f t="shared" si="17"/>
        <v>0</v>
      </c>
      <c r="I56" s="117"/>
      <c r="J56" s="118">
        <f t="shared" si="18"/>
        <v>0</v>
      </c>
      <c r="K56" s="150"/>
      <c r="L56" s="194"/>
      <c r="M56" s="195"/>
      <c r="N56" s="195"/>
      <c r="O56" s="195"/>
      <c r="P56" s="195"/>
      <c r="Q56" s="195"/>
      <c r="R56" s="195"/>
      <c r="S56" s="191"/>
      <c r="T56" s="196"/>
      <c r="U56" s="191"/>
      <c r="V56" s="193">
        <f t="shared" si="19"/>
        <v>0</v>
      </c>
      <c r="W56" s="138">
        <f t="shared" si="7"/>
        <v>0</v>
      </c>
      <c r="X56" s="144"/>
      <c r="Y56" s="135"/>
      <c r="Z56" s="145"/>
      <c r="AA56" s="119">
        <f t="shared" si="8"/>
        <v>0</v>
      </c>
      <c r="AB56" s="120">
        <f t="shared" si="9"/>
        <v>0</v>
      </c>
      <c r="AC56" s="120">
        <f t="shared" si="10"/>
        <v>0</v>
      </c>
      <c r="AD56" s="121">
        <f t="shared" si="11"/>
        <v>0</v>
      </c>
      <c r="AE56" s="122">
        <f t="shared" si="12"/>
        <v>0</v>
      </c>
      <c r="AF56" s="122">
        <f t="shared" si="13"/>
        <v>0</v>
      </c>
      <c r="AG56" s="122">
        <f t="shared" si="14"/>
        <v>0</v>
      </c>
      <c r="AH56" s="152">
        <f t="shared" si="15"/>
        <v>0</v>
      </c>
      <c r="AI56" s="131"/>
      <c r="AJ56" s="152">
        <f t="shared" si="16"/>
        <v>0</v>
      </c>
    </row>
    <row r="57" spans="1:36" s="133" customFormat="1" ht="12" hidden="1" customHeight="1" x14ac:dyDescent="0.25">
      <c r="A57" s="131"/>
      <c r="B57" s="147"/>
      <c r="C57" s="147"/>
      <c r="D57" s="147"/>
      <c r="E57" s="147"/>
      <c r="F57" s="148"/>
      <c r="G57" s="148"/>
      <c r="H57" s="149">
        <f t="shared" si="17"/>
        <v>0</v>
      </c>
      <c r="I57" s="117"/>
      <c r="J57" s="118">
        <f t="shared" si="18"/>
        <v>0</v>
      </c>
      <c r="K57" s="150"/>
      <c r="L57" s="194"/>
      <c r="M57" s="195"/>
      <c r="N57" s="195"/>
      <c r="O57" s="195"/>
      <c r="P57" s="195"/>
      <c r="Q57" s="195"/>
      <c r="R57" s="195"/>
      <c r="S57" s="191"/>
      <c r="T57" s="196"/>
      <c r="U57" s="191"/>
      <c r="V57" s="193">
        <f t="shared" si="19"/>
        <v>0</v>
      </c>
      <c r="W57" s="138">
        <f t="shared" si="7"/>
        <v>0</v>
      </c>
      <c r="X57" s="144"/>
      <c r="Y57" s="135"/>
      <c r="Z57" s="145"/>
      <c r="AA57" s="119">
        <f t="shared" si="8"/>
        <v>0</v>
      </c>
      <c r="AB57" s="120">
        <f t="shared" si="9"/>
        <v>0</v>
      </c>
      <c r="AC57" s="120">
        <f t="shared" si="10"/>
        <v>0</v>
      </c>
      <c r="AD57" s="121">
        <f t="shared" si="11"/>
        <v>0</v>
      </c>
      <c r="AE57" s="122">
        <f t="shared" si="12"/>
        <v>0</v>
      </c>
      <c r="AF57" s="122">
        <f t="shared" si="13"/>
        <v>0</v>
      </c>
      <c r="AG57" s="122">
        <f t="shared" si="14"/>
        <v>0</v>
      </c>
      <c r="AH57" s="152">
        <f t="shared" si="15"/>
        <v>0</v>
      </c>
      <c r="AI57" s="131"/>
      <c r="AJ57" s="152">
        <f t="shared" si="16"/>
        <v>0</v>
      </c>
    </row>
    <row r="58" spans="1:36" s="133" customFormat="1" ht="12" hidden="1" customHeight="1" x14ac:dyDescent="0.25">
      <c r="A58" s="131"/>
      <c r="B58" s="147"/>
      <c r="C58" s="147"/>
      <c r="D58" s="147"/>
      <c r="E58" s="147"/>
      <c r="F58" s="148"/>
      <c r="G58" s="148"/>
      <c r="H58" s="149">
        <f t="shared" si="17"/>
        <v>0</v>
      </c>
      <c r="I58" s="117"/>
      <c r="J58" s="118">
        <f t="shared" si="18"/>
        <v>0</v>
      </c>
      <c r="K58" s="150"/>
      <c r="L58" s="194"/>
      <c r="M58" s="195"/>
      <c r="N58" s="195"/>
      <c r="O58" s="195"/>
      <c r="P58" s="195"/>
      <c r="Q58" s="195"/>
      <c r="R58" s="195"/>
      <c r="S58" s="191"/>
      <c r="T58" s="196"/>
      <c r="U58" s="191"/>
      <c r="V58" s="193">
        <f t="shared" si="19"/>
        <v>0</v>
      </c>
      <c r="W58" s="138">
        <f t="shared" si="7"/>
        <v>0</v>
      </c>
      <c r="X58" s="144"/>
      <c r="Y58" s="135"/>
      <c r="Z58" s="145"/>
      <c r="AA58" s="119">
        <f t="shared" si="8"/>
        <v>0</v>
      </c>
      <c r="AB58" s="120">
        <f t="shared" si="9"/>
        <v>0</v>
      </c>
      <c r="AC58" s="120">
        <f t="shared" si="10"/>
        <v>0</v>
      </c>
      <c r="AD58" s="121">
        <f t="shared" si="11"/>
        <v>0</v>
      </c>
      <c r="AE58" s="122">
        <f t="shared" si="12"/>
        <v>0</v>
      </c>
      <c r="AF58" s="122">
        <f t="shared" si="13"/>
        <v>0</v>
      </c>
      <c r="AG58" s="122">
        <f t="shared" si="14"/>
        <v>0</v>
      </c>
      <c r="AH58" s="152">
        <f t="shared" si="15"/>
        <v>0</v>
      </c>
      <c r="AI58" s="131"/>
      <c r="AJ58" s="152">
        <f t="shared" si="16"/>
        <v>0</v>
      </c>
    </row>
    <row r="59" spans="1:36" s="133" customFormat="1" ht="12" hidden="1" customHeight="1" x14ac:dyDescent="0.25">
      <c r="A59" s="131"/>
      <c r="B59" s="147"/>
      <c r="C59" s="147"/>
      <c r="D59" s="147"/>
      <c r="E59" s="147"/>
      <c r="F59" s="148"/>
      <c r="G59" s="148"/>
      <c r="H59" s="149">
        <f t="shared" si="17"/>
        <v>0</v>
      </c>
      <c r="I59" s="117"/>
      <c r="J59" s="118">
        <f t="shared" si="18"/>
        <v>0</v>
      </c>
      <c r="K59" s="150"/>
      <c r="L59" s="194"/>
      <c r="M59" s="195"/>
      <c r="N59" s="195"/>
      <c r="O59" s="195"/>
      <c r="P59" s="195"/>
      <c r="Q59" s="195"/>
      <c r="R59" s="195"/>
      <c r="S59" s="191"/>
      <c r="T59" s="196"/>
      <c r="U59" s="191"/>
      <c r="V59" s="193">
        <f t="shared" si="19"/>
        <v>0</v>
      </c>
      <c r="W59" s="138">
        <f t="shared" si="7"/>
        <v>0</v>
      </c>
      <c r="X59" s="144"/>
      <c r="Y59" s="135"/>
      <c r="Z59" s="145"/>
      <c r="AA59" s="119">
        <f t="shared" si="8"/>
        <v>0</v>
      </c>
      <c r="AB59" s="120">
        <f t="shared" si="9"/>
        <v>0</v>
      </c>
      <c r="AC59" s="120">
        <f t="shared" si="10"/>
        <v>0</v>
      </c>
      <c r="AD59" s="121">
        <f t="shared" si="11"/>
        <v>0</v>
      </c>
      <c r="AE59" s="122">
        <f t="shared" si="12"/>
        <v>0</v>
      </c>
      <c r="AF59" s="122">
        <f t="shared" si="13"/>
        <v>0</v>
      </c>
      <c r="AG59" s="122">
        <f t="shared" si="14"/>
        <v>0</v>
      </c>
      <c r="AH59" s="152">
        <f t="shared" si="15"/>
        <v>0</v>
      </c>
      <c r="AI59" s="131"/>
      <c r="AJ59" s="152">
        <f t="shared" si="16"/>
        <v>0</v>
      </c>
    </row>
    <row r="60" spans="1:36" s="133" customFormat="1" ht="12" hidden="1" customHeight="1" x14ac:dyDescent="0.25">
      <c r="A60" s="131"/>
      <c r="B60" s="147"/>
      <c r="C60" s="147"/>
      <c r="D60" s="147"/>
      <c r="E60" s="147"/>
      <c r="F60" s="148"/>
      <c r="G60" s="148"/>
      <c r="H60" s="149">
        <f t="shared" si="17"/>
        <v>0</v>
      </c>
      <c r="I60" s="117"/>
      <c r="J60" s="118">
        <f t="shared" si="18"/>
        <v>0</v>
      </c>
      <c r="K60" s="150"/>
      <c r="L60" s="194"/>
      <c r="M60" s="195"/>
      <c r="N60" s="195"/>
      <c r="O60" s="195"/>
      <c r="P60" s="195"/>
      <c r="Q60" s="195"/>
      <c r="R60" s="195"/>
      <c r="S60" s="191"/>
      <c r="T60" s="196"/>
      <c r="U60" s="191"/>
      <c r="V60" s="193">
        <f t="shared" si="19"/>
        <v>0</v>
      </c>
      <c r="W60" s="138">
        <f t="shared" si="7"/>
        <v>0</v>
      </c>
      <c r="X60" s="144"/>
      <c r="Y60" s="135"/>
      <c r="Z60" s="145"/>
      <c r="AA60" s="119">
        <f t="shared" si="8"/>
        <v>0</v>
      </c>
      <c r="AB60" s="120">
        <f t="shared" si="9"/>
        <v>0</v>
      </c>
      <c r="AC60" s="120">
        <f t="shared" si="10"/>
        <v>0</v>
      </c>
      <c r="AD60" s="121">
        <f t="shared" si="11"/>
        <v>0</v>
      </c>
      <c r="AE60" s="122">
        <f t="shared" si="12"/>
        <v>0</v>
      </c>
      <c r="AF60" s="122">
        <f t="shared" si="13"/>
        <v>0</v>
      </c>
      <c r="AG60" s="122">
        <f t="shared" si="14"/>
        <v>0</v>
      </c>
      <c r="AH60" s="152">
        <f t="shared" si="15"/>
        <v>0</v>
      </c>
      <c r="AI60" s="131"/>
      <c r="AJ60" s="152">
        <f t="shared" si="16"/>
        <v>0</v>
      </c>
    </row>
    <row r="61" spans="1:36" s="133" customFormat="1" ht="12" hidden="1" customHeight="1" x14ac:dyDescent="0.25">
      <c r="A61" s="131"/>
      <c r="B61" s="147"/>
      <c r="C61" s="147"/>
      <c r="D61" s="147"/>
      <c r="E61" s="147"/>
      <c r="F61" s="148"/>
      <c r="G61" s="148"/>
      <c r="H61" s="149">
        <f t="shared" si="17"/>
        <v>0</v>
      </c>
      <c r="I61" s="117"/>
      <c r="J61" s="118">
        <f t="shared" si="18"/>
        <v>0</v>
      </c>
      <c r="K61" s="150"/>
      <c r="L61" s="194"/>
      <c r="M61" s="195"/>
      <c r="N61" s="195"/>
      <c r="O61" s="195"/>
      <c r="P61" s="195"/>
      <c r="Q61" s="195"/>
      <c r="R61" s="195"/>
      <c r="S61" s="191"/>
      <c r="T61" s="196"/>
      <c r="U61" s="191"/>
      <c r="V61" s="193">
        <f t="shared" si="19"/>
        <v>0</v>
      </c>
      <c r="W61" s="138">
        <f t="shared" si="7"/>
        <v>0</v>
      </c>
      <c r="X61" s="144"/>
      <c r="Y61" s="135"/>
      <c r="Z61" s="145"/>
      <c r="AA61" s="119">
        <f t="shared" si="8"/>
        <v>0</v>
      </c>
      <c r="AB61" s="120">
        <f t="shared" si="9"/>
        <v>0</v>
      </c>
      <c r="AC61" s="120">
        <f t="shared" si="10"/>
        <v>0</v>
      </c>
      <c r="AD61" s="121">
        <f t="shared" si="11"/>
        <v>0</v>
      </c>
      <c r="AE61" s="122">
        <f t="shared" si="12"/>
        <v>0</v>
      </c>
      <c r="AF61" s="122">
        <f t="shared" si="13"/>
        <v>0</v>
      </c>
      <c r="AG61" s="122">
        <f t="shared" si="14"/>
        <v>0</v>
      </c>
      <c r="AH61" s="152">
        <f t="shared" si="15"/>
        <v>0</v>
      </c>
      <c r="AI61" s="131"/>
      <c r="AJ61" s="152">
        <f t="shared" si="16"/>
        <v>0</v>
      </c>
    </row>
    <row r="62" spans="1:36" s="133" customFormat="1" ht="12" hidden="1" customHeight="1" x14ac:dyDescent="0.25">
      <c r="A62" s="131"/>
      <c r="B62" s="147"/>
      <c r="C62" s="147"/>
      <c r="D62" s="147"/>
      <c r="E62" s="147"/>
      <c r="F62" s="148"/>
      <c r="G62" s="148"/>
      <c r="H62" s="149">
        <f t="shared" si="17"/>
        <v>0</v>
      </c>
      <c r="I62" s="117"/>
      <c r="J62" s="118">
        <f t="shared" si="18"/>
        <v>0</v>
      </c>
      <c r="K62" s="150"/>
      <c r="L62" s="194"/>
      <c r="M62" s="195"/>
      <c r="N62" s="195"/>
      <c r="O62" s="195"/>
      <c r="P62" s="195"/>
      <c r="Q62" s="195"/>
      <c r="R62" s="195"/>
      <c r="S62" s="191"/>
      <c r="T62" s="196"/>
      <c r="U62" s="191"/>
      <c r="V62" s="193">
        <f t="shared" si="19"/>
        <v>0</v>
      </c>
      <c r="W62" s="138">
        <f t="shared" si="7"/>
        <v>0</v>
      </c>
      <c r="X62" s="144"/>
      <c r="Y62" s="135"/>
      <c r="Z62" s="145"/>
      <c r="AA62" s="119">
        <f t="shared" si="8"/>
        <v>0</v>
      </c>
      <c r="AB62" s="120">
        <f t="shared" si="9"/>
        <v>0</v>
      </c>
      <c r="AC62" s="120">
        <f t="shared" si="10"/>
        <v>0</v>
      </c>
      <c r="AD62" s="121">
        <f t="shared" si="11"/>
        <v>0</v>
      </c>
      <c r="AE62" s="122">
        <f t="shared" si="12"/>
        <v>0</v>
      </c>
      <c r="AF62" s="122">
        <f t="shared" si="13"/>
        <v>0</v>
      </c>
      <c r="AG62" s="122">
        <f t="shared" si="14"/>
        <v>0</v>
      </c>
      <c r="AH62" s="152">
        <f t="shared" si="15"/>
        <v>0</v>
      </c>
      <c r="AI62" s="131"/>
      <c r="AJ62" s="152">
        <f t="shared" si="16"/>
        <v>0</v>
      </c>
    </row>
    <row r="63" spans="1:36" s="133" customFormat="1" ht="12" hidden="1" customHeight="1" x14ac:dyDescent="0.25">
      <c r="A63" s="131"/>
      <c r="B63" s="147"/>
      <c r="C63" s="147"/>
      <c r="D63" s="147"/>
      <c r="E63" s="147"/>
      <c r="F63" s="148"/>
      <c r="G63" s="148"/>
      <c r="H63" s="149">
        <f t="shared" si="17"/>
        <v>0</v>
      </c>
      <c r="I63" s="117"/>
      <c r="J63" s="118">
        <f t="shared" si="18"/>
        <v>0</v>
      </c>
      <c r="K63" s="150"/>
      <c r="L63" s="194"/>
      <c r="M63" s="195"/>
      <c r="N63" s="195"/>
      <c r="O63" s="195"/>
      <c r="P63" s="195"/>
      <c r="Q63" s="195"/>
      <c r="R63" s="195"/>
      <c r="S63" s="191"/>
      <c r="T63" s="196"/>
      <c r="U63" s="191"/>
      <c r="V63" s="193">
        <f t="shared" si="19"/>
        <v>0</v>
      </c>
      <c r="W63" s="138">
        <f t="shared" si="7"/>
        <v>0</v>
      </c>
      <c r="X63" s="144"/>
      <c r="Y63" s="135"/>
      <c r="Z63" s="145"/>
      <c r="AA63" s="119">
        <f t="shared" si="8"/>
        <v>0</v>
      </c>
      <c r="AB63" s="120">
        <f t="shared" si="9"/>
        <v>0</v>
      </c>
      <c r="AC63" s="120">
        <f t="shared" si="10"/>
        <v>0</v>
      </c>
      <c r="AD63" s="121">
        <f t="shared" si="11"/>
        <v>0</v>
      </c>
      <c r="AE63" s="122">
        <f t="shared" si="12"/>
        <v>0</v>
      </c>
      <c r="AF63" s="122">
        <f t="shared" si="13"/>
        <v>0</v>
      </c>
      <c r="AG63" s="122">
        <f t="shared" si="14"/>
        <v>0</v>
      </c>
      <c r="AH63" s="152">
        <f t="shared" si="15"/>
        <v>0</v>
      </c>
      <c r="AI63" s="131"/>
      <c r="AJ63" s="152">
        <f t="shared" si="16"/>
        <v>0</v>
      </c>
    </row>
    <row r="64" spans="1:36" s="133" customFormat="1" ht="12" hidden="1" customHeight="1" x14ac:dyDescent="0.25">
      <c r="A64" s="131"/>
      <c r="B64" s="147"/>
      <c r="C64" s="147"/>
      <c r="D64" s="147"/>
      <c r="E64" s="147"/>
      <c r="F64" s="148"/>
      <c r="G64" s="148"/>
      <c r="H64" s="149">
        <f t="shared" si="17"/>
        <v>0</v>
      </c>
      <c r="I64" s="117"/>
      <c r="J64" s="118">
        <f t="shared" si="18"/>
        <v>0</v>
      </c>
      <c r="K64" s="150"/>
      <c r="L64" s="194"/>
      <c r="M64" s="195"/>
      <c r="N64" s="195"/>
      <c r="O64" s="195"/>
      <c r="P64" s="195"/>
      <c r="Q64" s="195"/>
      <c r="R64" s="195"/>
      <c r="S64" s="191"/>
      <c r="T64" s="196"/>
      <c r="U64" s="191"/>
      <c r="V64" s="193">
        <f t="shared" si="19"/>
        <v>0</v>
      </c>
      <c r="W64" s="138">
        <f t="shared" si="7"/>
        <v>0</v>
      </c>
      <c r="X64" s="144"/>
      <c r="Y64" s="135"/>
      <c r="Z64" s="145"/>
      <c r="AA64" s="119">
        <f t="shared" si="8"/>
        <v>0</v>
      </c>
      <c r="AB64" s="120">
        <f t="shared" si="9"/>
        <v>0</v>
      </c>
      <c r="AC64" s="120">
        <f t="shared" si="10"/>
        <v>0</v>
      </c>
      <c r="AD64" s="121">
        <f t="shared" si="11"/>
        <v>0</v>
      </c>
      <c r="AE64" s="122">
        <f t="shared" si="12"/>
        <v>0</v>
      </c>
      <c r="AF64" s="122">
        <f t="shared" si="13"/>
        <v>0</v>
      </c>
      <c r="AG64" s="122">
        <f t="shared" si="14"/>
        <v>0</v>
      </c>
      <c r="AH64" s="152">
        <f t="shared" si="15"/>
        <v>0</v>
      </c>
      <c r="AI64" s="131"/>
      <c r="AJ64" s="152">
        <f t="shared" si="16"/>
        <v>0</v>
      </c>
    </row>
    <row r="65" spans="1:36" s="133" customFormat="1" ht="12" hidden="1" customHeight="1" x14ac:dyDescent="0.25">
      <c r="A65" s="131"/>
      <c r="B65" s="147"/>
      <c r="C65" s="147"/>
      <c r="D65" s="147"/>
      <c r="E65" s="147"/>
      <c r="F65" s="148"/>
      <c r="G65" s="148"/>
      <c r="H65" s="149">
        <f t="shared" si="17"/>
        <v>0</v>
      </c>
      <c r="I65" s="117"/>
      <c r="J65" s="118">
        <f t="shared" si="18"/>
        <v>0</v>
      </c>
      <c r="K65" s="150"/>
      <c r="L65" s="194"/>
      <c r="M65" s="195"/>
      <c r="N65" s="195"/>
      <c r="O65" s="195"/>
      <c r="P65" s="195"/>
      <c r="Q65" s="195"/>
      <c r="R65" s="195"/>
      <c r="S65" s="191"/>
      <c r="T65" s="196"/>
      <c r="U65" s="191"/>
      <c r="V65" s="193">
        <f t="shared" si="19"/>
        <v>0</v>
      </c>
      <c r="W65" s="138">
        <f t="shared" si="7"/>
        <v>0</v>
      </c>
      <c r="X65" s="144"/>
      <c r="Y65" s="135"/>
      <c r="Z65" s="145"/>
      <c r="AA65" s="119">
        <f t="shared" si="8"/>
        <v>0</v>
      </c>
      <c r="AB65" s="120">
        <f t="shared" si="9"/>
        <v>0</v>
      </c>
      <c r="AC65" s="120">
        <f t="shared" si="10"/>
        <v>0</v>
      </c>
      <c r="AD65" s="121">
        <f t="shared" si="11"/>
        <v>0</v>
      </c>
      <c r="AE65" s="122">
        <f t="shared" si="12"/>
        <v>0</v>
      </c>
      <c r="AF65" s="122">
        <f t="shared" si="13"/>
        <v>0</v>
      </c>
      <c r="AG65" s="122">
        <f t="shared" si="14"/>
        <v>0</v>
      </c>
      <c r="AH65" s="152">
        <f t="shared" si="15"/>
        <v>0</v>
      </c>
      <c r="AI65" s="131"/>
      <c r="AJ65" s="152">
        <f t="shared" si="16"/>
        <v>0</v>
      </c>
    </row>
    <row r="66" spans="1:36" s="133" customFormat="1" ht="12" hidden="1" customHeight="1" x14ac:dyDescent="0.25">
      <c r="A66" s="131"/>
      <c r="B66" s="147"/>
      <c r="C66" s="147"/>
      <c r="D66" s="147"/>
      <c r="E66" s="147"/>
      <c r="F66" s="148"/>
      <c r="G66" s="148"/>
      <c r="H66" s="149">
        <f t="shared" si="17"/>
        <v>0</v>
      </c>
      <c r="I66" s="117"/>
      <c r="J66" s="118">
        <f t="shared" si="18"/>
        <v>0</v>
      </c>
      <c r="K66" s="150"/>
      <c r="L66" s="194"/>
      <c r="M66" s="195"/>
      <c r="N66" s="195"/>
      <c r="O66" s="195"/>
      <c r="P66" s="195"/>
      <c r="Q66" s="195"/>
      <c r="R66" s="195"/>
      <c r="S66" s="191"/>
      <c r="T66" s="196"/>
      <c r="U66" s="191"/>
      <c r="V66" s="193">
        <f t="shared" si="19"/>
        <v>0</v>
      </c>
      <c r="W66" s="138">
        <f t="shared" si="7"/>
        <v>0</v>
      </c>
      <c r="X66" s="144"/>
      <c r="Y66" s="135"/>
      <c r="Z66" s="145"/>
      <c r="AA66" s="119">
        <f t="shared" si="8"/>
        <v>0</v>
      </c>
      <c r="AB66" s="120">
        <f t="shared" si="9"/>
        <v>0</v>
      </c>
      <c r="AC66" s="120">
        <f t="shared" si="10"/>
        <v>0</v>
      </c>
      <c r="AD66" s="121">
        <f t="shared" si="11"/>
        <v>0</v>
      </c>
      <c r="AE66" s="122">
        <f t="shared" si="12"/>
        <v>0</v>
      </c>
      <c r="AF66" s="122">
        <f t="shared" si="13"/>
        <v>0</v>
      </c>
      <c r="AG66" s="122">
        <f t="shared" si="14"/>
        <v>0</v>
      </c>
      <c r="AH66" s="152">
        <f t="shared" si="15"/>
        <v>0</v>
      </c>
      <c r="AI66" s="131"/>
      <c r="AJ66" s="152">
        <f t="shared" si="16"/>
        <v>0</v>
      </c>
    </row>
    <row r="67" spans="1:36" s="133" customFormat="1" ht="12" hidden="1" customHeight="1" x14ac:dyDescent="0.25">
      <c r="A67" s="131"/>
      <c r="B67" s="147"/>
      <c r="C67" s="147"/>
      <c r="D67" s="147"/>
      <c r="E67" s="147"/>
      <c r="F67" s="148"/>
      <c r="G67" s="148"/>
      <c r="H67" s="149">
        <f t="shared" si="17"/>
        <v>0</v>
      </c>
      <c r="I67" s="117"/>
      <c r="J67" s="118">
        <f t="shared" si="18"/>
        <v>0</v>
      </c>
      <c r="K67" s="150"/>
      <c r="L67" s="194"/>
      <c r="M67" s="195"/>
      <c r="N67" s="195"/>
      <c r="O67" s="195"/>
      <c r="P67" s="195"/>
      <c r="Q67" s="195"/>
      <c r="R67" s="195"/>
      <c r="S67" s="191"/>
      <c r="T67" s="196"/>
      <c r="U67" s="191"/>
      <c r="V67" s="193">
        <f t="shared" si="19"/>
        <v>0</v>
      </c>
      <c r="W67" s="138">
        <f t="shared" si="7"/>
        <v>0</v>
      </c>
      <c r="X67" s="144"/>
      <c r="Y67" s="135"/>
      <c r="Z67" s="145"/>
      <c r="AA67" s="119">
        <f t="shared" si="8"/>
        <v>0</v>
      </c>
      <c r="AB67" s="120">
        <f t="shared" si="9"/>
        <v>0</v>
      </c>
      <c r="AC67" s="120">
        <f t="shared" si="10"/>
        <v>0</v>
      </c>
      <c r="AD67" s="121">
        <f t="shared" si="11"/>
        <v>0</v>
      </c>
      <c r="AE67" s="122">
        <f t="shared" si="12"/>
        <v>0</v>
      </c>
      <c r="AF67" s="122">
        <f t="shared" si="13"/>
        <v>0</v>
      </c>
      <c r="AG67" s="122">
        <f t="shared" si="14"/>
        <v>0</v>
      </c>
      <c r="AH67" s="152">
        <f t="shared" si="15"/>
        <v>0</v>
      </c>
      <c r="AI67" s="131"/>
      <c r="AJ67" s="152">
        <f t="shared" si="16"/>
        <v>0</v>
      </c>
    </row>
    <row r="68" spans="1:36" s="133" customFormat="1" ht="12" hidden="1" customHeight="1" x14ac:dyDescent="0.25">
      <c r="A68" s="131"/>
      <c r="B68" s="147"/>
      <c r="C68" s="147"/>
      <c r="D68" s="147"/>
      <c r="E68" s="147"/>
      <c r="F68" s="148"/>
      <c r="G68" s="148"/>
      <c r="H68" s="149">
        <f t="shared" si="17"/>
        <v>0</v>
      </c>
      <c r="I68" s="117"/>
      <c r="J68" s="118">
        <f t="shared" si="18"/>
        <v>0</v>
      </c>
      <c r="K68" s="150"/>
      <c r="L68" s="194"/>
      <c r="M68" s="195"/>
      <c r="N68" s="195"/>
      <c r="O68" s="195"/>
      <c r="P68" s="195"/>
      <c r="Q68" s="195"/>
      <c r="R68" s="195"/>
      <c r="S68" s="191"/>
      <c r="T68" s="196"/>
      <c r="U68" s="191"/>
      <c r="V68" s="193">
        <f t="shared" si="19"/>
        <v>0</v>
      </c>
      <c r="W68" s="138">
        <f t="shared" si="7"/>
        <v>0</v>
      </c>
      <c r="X68" s="144"/>
      <c r="Y68" s="135"/>
      <c r="Z68" s="145"/>
      <c r="AA68" s="119">
        <f t="shared" si="8"/>
        <v>0</v>
      </c>
      <c r="AB68" s="120">
        <f t="shared" si="9"/>
        <v>0</v>
      </c>
      <c r="AC68" s="120">
        <f t="shared" si="10"/>
        <v>0</v>
      </c>
      <c r="AD68" s="121">
        <f t="shared" si="11"/>
        <v>0</v>
      </c>
      <c r="AE68" s="122">
        <f t="shared" si="12"/>
        <v>0</v>
      </c>
      <c r="AF68" s="122">
        <f t="shared" si="13"/>
        <v>0</v>
      </c>
      <c r="AG68" s="122">
        <f t="shared" si="14"/>
        <v>0</v>
      </c>
      <c r="AH68" s="152">
        <f t="shared" si="15"/>
        <v>0</v>
      </c>
      <c r="AI68" s="131"/>
      <c r="AJ68" s="152">
        <f t="shared" si="16"/>
        <v>0</v>
      </c>
    </row>
    <row r="69" spans="1:36" s="133" customFormat="1" ht="12" hidden="1" customHeight="1" x14ac:dyDescent="0.25">
      <c r="A69" s="131"/>
      <c r="B69" s="147"/>
      <c r="C69" s="147"/>
      <c r="D69" s="147"/>
      <c r="E69" s="147"/>
      <c r="F69" s="148"/>
      <c r="G69" s="148"/>
      <c r="H69" s="149">
        <f t="shared" si="17"/>
        <v>0</v>
      </c>
      <c r="I69" s="117"/>
      <c r="J69" s="118">
        <f t="shared" si="18"/>
        <v>0</v>
      </c>
      <c r="K69" s="150"/>
      <c r="L69" s="194"/>
      <c r="M69" s="195"/>
      <c r="N69" s="195"/>
      <c r="O69" s="195"/>
      <c r="P69" s="195"/>
      <c r="Q69" s="195"/>
      <c r="R69" s="195"/>
      <c r="S69" s="191"/>
      <c r="T69" s="196"/>
      <c r="U69" s="191"/>
      <c r="V69" s="193">
        <f t="shared" si="19"/>
        <v>0</v>
      </c>
      <c r="W69" s="138">
        <f t="shared" si="7"/>
        <v>0</v>
      </c>
      <c r="X69" s="144"/>
      <c r="Y69" s="135"/>
      <c r="Z69" s="145"/>
      <c r="AA69" s="119">
        <f t="shared" si="8"/>
        <v>0</v>
      </c>
      <c r="AB69" s="120">
        <f t="shared" si="9"/>
        <v>0</v>
      </c>
      <c r="AC69" s="120">
        <f t="shared" si="10"/>
        <v>0</v>
      </c>
      <c r="AD69" s="121">
        <f t="shared" si="11"/>
        <v>0</v>
      </c>
      <c r="AE69" s="122">
        <f t="shared" si="12"/>
        <v>0</v>
      </c>
      <c r="AF69" s="122">
        <f t="shared" si="13"/>
        <v>0</v>
      </c>
      <c r="AG69" s="122">
        <f t="shared" si="14"/>
        <v>0</v>
      </c>
      <c r="AH69" s="152">
        <f t="shared" si="15"/>
        <v>0</v>
      </c>
      <c r="AI69" s="131"/>
      <c r="AJ69" s="152">
        <f t="shared" si="16"/>
        <v>0</v>
      </c>
    </row>
    <row r="70" spans="1:36" s="133" customFormat="1" ht="12" hidden="1" customHeight="1" x14ac:dyDescent="0.25">
      <c r="A70" s="131"/>
      <c r="B70" s="147"/>
      <c r="C70" s="147"/>
      <c r="D70" s="147"/>
      <c r="E70" s="147"/>
      <c r="F70" s="148"/>
      <c r="G70" s="148"/>
      <c r="H70" s="149">
        <f t="shared" si="17"/>
        <v>0</v>
      </c>
      <c r="I70" s="117"/>
      <c r="J70" s="118">
        <f t="shared" si="18"/>
        <v>0</v>
      </c>
      <c r="K70" s="150"/>
      <c r="L70" s="194"/>
      <c r="M70" s="195"/>
      <c r="N70" s="195"/>
      <c r="O70" s="195"/>
      <c r="P70" s="195"/>
      <c r="Q70" s="195"/>
      <c r="R70" s="195"/>
      <c r="S70" s="191"/>
      <c r="T70" s="196"/>
      <c r="U70" s="191"/>
      <c r="V70" s="193">
        <f t="shared" si="19"/>
        <v>0</v>
      </c>
      <c r="W70" s="138">
        <f t="shared" si="7"/>
        <v>0</v>
      </c>
      <c r="X70" s="144"/>
      <c r="Y70" s="135"/>
      <c r="Z70" s="145"/>
      <c r="AA70" s="119">
        <f t="shared" si="8"/>
        <v>0</v>
      </c>
      <c r="AB70" s="120">
        <f t="shared" si="9"/>
        <v>0</v>
      </c>
      <c r="AC70" s="120">
        <f t="shared" si="10"/>
        <v>0</v>
      </c>
      <c r="AD70" s="121">
        <f t="shared" si="11"/>
        <v>0</v>
      </c>
      <c r="AE70" s="122">
        <f t="shared" si="12"/>
        <v>0</v>
      </c>
      <c r="AF70" s="122">
        <f t="shared" si="13"/>
        <v>0</v>
      </c>
      <c r="AG70" s="122">
        <f t="shared" si="14"/>
        <v>0</v>
      </c>
      <c r="AH70" s="152">
        <f t="shared" si="15"/>
        <v>0</v>
      </c>
      <c r="AI70" s="131"/>
      <c r="AJ70" s="152">
        <f t="shared" si="16"/>
        <v>0</v>
      </c>
    </row>
    <row r="71" spans="1:36" s="133" customFormat="1" ht="12" hidden="1" customHeight="1" x14ac:dyDescent="0.25">
      <c r="A71" s="131"/>
      <c r="B71" s="147"/>
      <c r="C71" s="147"/>
      <c r="D71" s="147"/>
      <c r="E71" s="147"/>
      <c r="F71" s="148"/>
      <c r="G71" s="148"/>
      <c r="H71" s="149">
        <f t="shared" ref="H71:H79" si="20">IF(OR(F71=0,G71=0),0,ROUND(DAYS360(F71,G71)/30,1))</f>
        <v>0</v>
      </c>
      <c r="I71" s="117"/>
      <c r="J71" s="118">
        <f t="shared" ref="J71:J79" si="21">I71*C71*H71</f>
        <v>0</v>
      </c>
      <c r="K71" s="150"/>
      <c r="L71" s="194"/>
      <c r="M71" s="195"/>
      <c r="N71" s="195"/>
      <c r="O71" s="195"/>
      <c r="P71" s="195"/>
      <c r="Q71" s="195"/>
      <c r="R71" s="195"/>
      <c r="S71" s="191"/>
      <c r="T71" s="196"/>
      <c r="U71" s="191"/>
      <c r="V71" s="193">
        <f t="shared" ref="V71:V91" si="22">SUM(L71:T71)</f>
        <v>0</v>
      </c>
      <c r="W71" s="138">
        <f t="shared" si="7"/>
        <v>0</v>
      </c>
      <c r="X71" s="144"/>
      <c r="Y71" s="135"/>
      <c r="Z71" s="145"/>
      <c r="AA71" s="119">
        <f t="shared" si="8"/>
        <v>0</v>
      </c>
      <c r="AB71" s="120">
        <f t="shared" si="9"/>
        <v>0</v>
      </c>
      <c r="AC71" s="120">
        <f t="shared" si="10"/>
        <v>0</v>
      </c>
      <c r="AD71" s="121">
        <f t="shared" si="11"/>
        <v>0</v>
      </c>
      <c r="AE71" s="122">
        <f t="shared" si="12"/>
        <v>0</v>
      </c>
      <c r="AF71" s="122">
        <f t="shared" si="13"/>
        <v>0</v>
      </c>
      <c r="AG71" s="122">
        <f t="shared" si="14"/>
        <v>0</v>
      </c>
      <c r="AH71" s="152">
        <f t="shared" si="15"/>
        <v>0</v>
      </c>
      <c r="AI71" s="131"/>
      <c r="AJ71" s="152">
        <f t="shared" si="16"/>
        <v>0</v>
      </c>
    </row>
    <row r="72" spans="1:36" s="133" customFormat="1" ht="12" hidden="1" customHeight="1" x14ac:dyDescent="0.25">
      <c r="A72" s="131"/>
      <c r="B72" s="147"/>
      <c r="C72" s="147"/>
      <c r="D72" s="147"/>
      <c r="E72" s="147"/>
      <c r="F72" s="148"/>
      <c r="G72" s="148"/>
      <c r="H72" s="149">
        <f t="shared" si="20"/>
        <v>0</v>
      </c>
      <c r="I72" s="117"/>
      <c r="J72" s="118">
        <f t="shared" si="21"/>
        <v>0</v>
      </c>
      <c r="K72" s="150"/>
      <c r="L72" s="194"/>
      <c r="M72" s="195"/>
      <c r="N72" s="195"/>
      <c r="O72" s="195"/>
      <c r="P72" s="195"/>
      <c r="Q72" s="195"/>
      <c r="R72" s="195"/>
      <c r="S72" s="191"/>
      <c r="T72" s="196"/>
      <c r="U72" s="191"/>
      <c r="V72" s="193">
        <f t="shared" si="22"/>
        <v>0</v>
      </c>
      <c r="W72" s="138">
        <f t="shared" ref="W72:W91" si="23">IF(AND(L72=0,M72=0,N72=0,O72=0,P72=0,Q72=0,R72=0,T72=0),0,IF(V72&lt;&gt;1,1,0))</f>
        <v>0</v>
      </c>
      <c r="X72" s="144"/>
      <c r="Y72" s="135"/>
      <c r="Z72" s="145"/>
      <c r="AA72" s="119">
        <f t="shared" ref="AA72:AA91" si="24">J72*L72</f>
        <v>0</v>
      </c>
      <c r="AB72" s="120">
        <f t="shared" ref="AB72:AB91" si="25">M72*J72</f>
        <v>0</v>
      </c>
      <c r="AC72" s="120">
        <f t="shared" ref="AC72:AC91" si="26">N72*J72</f>
        <v>0</v>
      </c>
      <c r="AD72" s="121">
        <f t="shared" ref="AD72:AD91" si="27">O72*J72</f>
        <v>0</v>
      </c>
      <c r="AE72" s="122">
        <f t="shared" ref="AE72:AE91" si="28">P72*J72</f>
        <v>0</v>
      </c>
      <c r="AF72" s="122">
        <f t="shared" ref="AF72:AF91" si="29">Q72*J72</f>
        <v>0</v>
      </c>
      <c r="AG72" s="122">
        <f t="shared" ref="AG72:AG91" si="30">R72*J72</f>
        <v>0</v>
      </c>
      <c r="AH72" s="152">
        <f t="shared" ref="AH72:AH91" si="31">SUM(AA72:AG72)</f>
        <v>0</v>
      </c>
      <c r="AI72" s="131"/>
      <c r="AJ72" s="152">
        <f t="shared" ref="AJ72:AJ91" si="32">T72*J72</f>
        <v>0</v>
      </c>
    </row>
    <row r="73" spans="1:36" s="133" customFormat="1" ht="12" hidden="1" customHeight="1" x14ac:dyDescent="0.25">
      <c r="A73" s="131"/>
      <c r="B73" s="147"/>
      <c r="C73" s="147"/>
      <c r="D73" s="147"/>
      <c r="E73" s="147"/>
      <c r="F73" s="148"/>
      <c r="G73" s="148"/>
      <c r="H73" s="149">
        <f t="shared" si="20"/>
        <v>0</v>
      </c>
      <c r="I73" s="117"/>
      <c r="J73" s="118">
        <f t="shared" si="21"/>
        <v>0</v>
      </c>
      <c r="K73" s="150"/>
      <c r="L73" s="194"/>
      <c r="M73" s="195"/>
      <c r="N73" s="195"/>
      <c r="O73" s="195"/>
      <c r="P73" s="195"/>
      <c r="Q73" s="195"/>
      <c r="R73" s="195"/>
      <c r="S73" s="191"/>
      <c r="T73" s="196"/>
      <c r="U73" s="191"/>
      <c r="V73" s="193">
        <f t="shared" si="22"/>
        <v>0</v>
      </c>
      <c r="W73" s="138">
        <f t="shared" si="23"/>
        <v>0</v>
      </c>
      <c r="X73" s="144"/>
      <c r="Y73" s="135"/>
      <c r="Z73" s="145"/>
      <c r="AA73" s="119">
        <f t="shared" si="24"/>
        <v>0</v>
      </c>
      <c r="AB73" s="120">
        <f t="shared" si="25"/>
        <v>0</v>
      </c>
      <c r="AC73" s="120">
        <f t="shared" si="26"/>
        <v>0</v>
      </c>
      <c r="AD73" s="121">
        <f t="shared" si="27"/>
        <v>0</v>
      </c>
      <c r="AE73" s="122">
        <f t="shared" si="28"/>
        <v>0</v>
      </c>
      <c r="AF73" s="122">
        <f t="shared" si="29"/>
        <v>0</v>
      </c>
      <c r="AG73" s="122">
        <f t="shared" si="30"/>
        <v>0</v>
      </c>
      <c r="AH73" s="152">
        <f t="shared" si="31"/>
        <v>0</v>
      </c>
      <c r="AI73" s="131"/>
      <c r="AJ73" s="152">
        <f t="shared" si="32"/>
        <v>0</v>
      </c>
    </row>
    <row r="74" spans="1:36" s="133" customFormat="1" ht="12" hidden="1" customHeight="1" x14ac:dyDescent="0.25">
      <c r="A74" s="131"/>
      <c r="B74" s="147"/>
      <c r="C74" s="147"/>
      <c r="D74" s="147"/>
      <c r="E74" s="147"/>
      <c r="F74" s="148"/>
      <c r="G74" s="148"/>
      <c r="H74" s="149">
        <f t="shared" si="20"/>
        <v>0</v>
      </c>
      <c r="I74" s="117"/>
      <c r="J74" s="118">
        <f t="shared" si="21"/>
        <v>0</v>
      </c>
      <c r="K74" s="150"/>
      <c r="L74" s="194"/>
      <c r="M74" s="195"/>
      <c r="N74" s="195"/>
      <c r="O74" s="195"/>
      <c r="P74" s="195"/>
      <c r="Q74" s="195"/>
      <c r="R74" s="195"/>
      <c r="S74" s="191"/>
      <c r="T74" s="196"/>
      <c r="U74" s="191"/>
      <c r="V74" s="193">
        <f t="shared" si="22"/>
        <v>0</v>
      </c>
      <c r="W74" s="138">
        <f t="shared" si="23"/>
        <v>0</v>
      </c>
      <c r="X74" s="144"/>
      <c r="Y74" s="135"/>
      <c r="Z74" s="145"/>
      <c r="AA74" s="119">
        <f t="shared" si="24"/>
        <v>0</v>
      </c>
      <c r="AB74" s="120">
        <f t="shared" si="25"/>
        <v>0</v>
      </c>
      <c r="AC74" s="120">
        <f t="shared" si="26"/>
        <v>0</v>
      </c>
      <c r="AD74" s="121">
        <f t="shared" si="27"/>
        <v>0</v>
      </c>
      <c r="AE74" s="122">
        <f t="shared" si="28"/>
        <v>0</v>
      </c>
      <c r="AF74" s="122">
        <f t="shared" si="29"/>
        <v>0</v>
      </c>
      <c r="AG74" s="122">
        <f t="shared" si="30"/>
        <v>0</v>
      </c>
      <c r="AH74" s="152">
        <f t="shared" si="31"/>
        <v>0</v>
      </c>
      <c r="AI74" s="131"/>
      <c r="AJ74" s="152">
        <f t="shared" si="32"/>
        <v>0</v>
      </c>
    </row>
    <row r="75" spans="1:36" s="133" customFormat="1" ht="12" hidden="1" customHeight="1" x14ac:dyDescent="0.25">
      <c r="A75" s="131"/>
      <c r="B75" s="147"/>
      <c r="C75" s="147"/>
      <c r="D75" s="147"/>
      <c r="E75" s="147"/>
      <c r="F75" s="148"/>
      <c r="G75" s="148"/>
      <c r="H75" s="149">
        <f t="shared" si="20"/>
        <v>0</v>
      </c>
      <c r="I75" s="117"/>
      <c r="J75" s="118">
        <f t="shared" si="21"/>
        <v>0</v>
      </c>
      <c r="K75" s="150"/>
      <c r="L75" s="194"/>
      <c r="M75" s="195"/>
      <c r="N75" s="195"/>
      <c r="O75" s="195"/>
      <c r="P75" s="195"/>
      <c r="Q75" s="195"/>
      <c r="R75" s="195"/>
      <c r="S75" s="191"/>
      <c r="T75" s="196"/>
      <c r="U75" s="191"/>
      <c r="V75" s="193">
        <f t="shared" si="22"/>
        <v>0</v>
      </c>
      <c r="W75" s="138">
        <f t="shared" si="23"/>
        <v>0</v>
      </c>
      <c r="X75" s="144"/>
      <c r="Y75" s="135"/>
      <c r="Z75" s="145"/>
      <c r="AA75" s="119">
        <f t="shared" si="24"/>
        <v>0</v>
      </c>
      <c r="AB75" s="120">
        <f t="shared" si="25"/>
        <v>0</v>
      </c>
      <c r="AC75" s="120">
        <f t="shared" si="26"/>
        <v>0</v>
      </c>
      <c r="AD75" s="121">
        <f t="shared" si="27"/>
        <v>0</v>
      </c>
      <c r="AE75" s="122">
        <f t="shared" si="28"/>
        <v>0</v>
      </c>
      <c r="AF75" s="122">
        <f t="shared" si="29"/>
        <v>0</v>
      </c>
      <c r="AG75" s="122">
        <f t="shared" si="30"/>
        <v>0</v>
      </c>
      <c r="AH75" s="152">
        <f t="shared" si="31"/>
        <v>0</v>
      </c>
      <c r="AI75" s="131"/>
      <c r="AJ75" s="152">
        <f t="shared" si="32"/>
        <v>0</v>
      </c>
    </row>
    <row r="76" spans="1:36" s="133" customFormat="1" ht="12" hidden="1" customHeight="1" x14ac:dyDescent="0.25">
      <c r="A76" s="131"/>
      <c r="B76" s="147"/>
      <c r="C76" s="147"/>
      <c r="D76" s="147"/>
      <c r="E76" s="147"/>
      <c r="F76" s="148"/>
      <c r="G76" s="148"/>
      <c r="H76" s="149">
        <f t="shared" si="20"/>
        <v>0</v>
      </c>
      <c r="I76" s="117"/>
      <c r="J76" s="118">
        <f t="shared" si="21"/>
        <v>0</v>
      </c>
      <c r="K76" s="150"/>
      <c r="L76" s="194"/>
      <c r="M76" s="195"/>
      <c r="N76" s="195"/>
      <c r="O76" s="195"/>
      <c r="P76" s="195"/>
      <c r="Q76" s="195"/>
      <c r="R76" s="195"/>
      <c r="S76" s="191"/>
      <c r="T76" s="196"/>
      <c r="U76" s="191"/>
      <c r="V76" s="193">
        <f t="shared" si="22"/>
        <v>0</v>
      </c>
      <c r="W76" s="138">
        <f t="shared" si="23"/>
        <v>0</v>
      </c>
      <c r="X76" s="144"/>
      <c r="Y76" s="135"/>
      <c r="Z76" s="145"/>
      <c r="AA76" s="119">
        <f t="shared" si="24"/>
        <v>0</v>
      </c>
      <c r="AB76" s="120">
        <f t="shared" si="25"/>
        <v>0</v>
      </c>
      <c r="AC76" s="120">
        <f t="shared" si="26"/>
        <v>0</v>
      </c>
      <c r="AD76" s="121">
        <f t="shared" si="27"/>
        <v>0</v>
      </c>
      <c r="AE76" s="122">
        <f t="shared" si="28"/>
        <v>0</v>
      </c>
      <c r="AF76" s="122">
        <f t="shared" si="29"/>
        <v>0</v>
      </c>
      <c r="AG76" s="122">
        <f t="shared" si="30"/>
        <v>0</v>
      </c>
      <c r="AH76" s="152">
        <f t="shared" si="31"/>
        <v>0</v>
      </c>
      <c r="AI76" s="131"/>
      <c r="AJ76" s="152">
        <f t="shared" si="32"/>
        <v>0</v>
      </c>
    </row>
    <row r="77" spans="1:36" s="133" customFormat="1" ht="12" hidden="1" customHeight="1" x14ac:dyDescent="0.25">
      <c r="A77" s="131"/>
      <c r="B77" s="147"/>
      <c r="C77" s="147"/>
      <c r="D77" s="147"/>
      <c r="E77" s="147"/>
      <c r="F77" s="148"/>
      <c r="G77" s="148"/>
      <c r="H77" s="149">
        <f t="shared" si="20"/>
        <v>0</v>
      </c>
      <c r="I77" s="117"/>
      <c r="J77" s="118">
        <f t="shared" si="21"/>
        <v>0</v>
      </c>
      <c r="K77" s="150"/>
      <c r="L77" s="194"/>
      <c r="M77" s="195"/>
      <c r="N77" s="195"/>
      <c r="O77" s="195"/>
      <c r="P77" s="195"/>
      <c r="Q77" s="195"/>
      <c r="R77" s="195"/>
      <c r="S77" s="191"/>
      <c r="T77" s="196"/>
      <c r="U77" s="191"/>
      <c r="V77" s="193">
        <f t="shared" si="22"/>
        <v>0</v>
      </c>
      <c r="W77" s="138">
        <f t="shared" si="23"/>
        <v>0</v>
      </c>
      <c r="X77" s="144"/>
      <c r="Y77" s="135"/>
      <c r="Z77" s="145"/>
      <c r="AA77" s="119">
        <f t="shared" si="24"/>
        <v>0</v>
      </c>
      <c r="AB77" s="120">
        <f t="shared" si="25"/>
        <v>0</v>
      </c>
      <c r="AC77" s="120">
        <f t="shared" si="26"/>
        <v>0</v>
      </c>
      <c r="AD77" s="121">
        <f t="shared" si="27"/>
        <v>0</v>
      </c>
      <c r="AE77" s="122">
        <f t="shared" si="28"/>
        <v>0</v>
      </c>
      <c r="AF77" s="122">
        <f t="shared" si="29"/>
        <v>0</v>
      </c>
      <c r="AG77" s="122">
        <f t="shared" si="30"/>
        <v>0</v>
      </c>
      <c r="AH77" s="152">
        <f t="shared" si="31"/>
        <v>0</v>
      </c>
      <c r="AI77" s="131"/>
      <c r="AJ77" s="152">
        <f t="shared" si="32"/>
        <v>0</v>
      </c>
    </row>
    <row r="78" spans="1:36" s="133" customFormat="1" ht="12" hidden="1" customHeight="1" x14ac:dyDescent="0.25">
      <c r="A78" s="131"/>
      <c r="B78" s="147"/>
      <c r="C78" s="147"/>
      <c r="D78" s="147"/>
      <c r="E78" s="147"/>
      <c r="F78" s="148"/>
      <c r="G78" s="148"/>
      <c r="H78" s="149">
        <f t="shared" si="20"/>
        <v>0</v>
      </c>
      <c r="I78" s="117"/>
      <c r="J78" s="118">
        <f t="shared" si="21"/>
        <v>0</v>
      </c>
      <c r="K78" s="150"/>
      <c r="L78" s="194"/>
      <c r="M78" s="195"/>
      <c r="N78" s="195"/>
      <c r="O78" s="195"/>
      <c r="P78" s="195"/>
      <c r="Q78" s="195"/>
      <c r="R78" s="195"/>
      <c r="S78" s="191"/>
      <c r="T78" s="196"/>
      <c r="U78" s="191"/>
      <c r="V78" s="193">
        <f t="shared" si="22"/>
        <v>0</v>
      </c>
      <c r="W78" s="138">
        <f t="shared" si="23"/>
        <v>0</v>
      </c>
      <c r="X78" s="144"/>
      <c r="Y78" s="135"/>
      <c r="Z78" s="145"/>
      <c r="AA78" s="119">
        <f t="shared" si="24"/>
        <v>0</v>
      </c>
      <c r="AB78" s="120">
        <f t="shared" si="25"/>
        <v>0</v>
      </c>
      <c r="AC78" s="120">
        <f t="shared" si="26"/>
        <v>0</v>
      </c>
      <c r="AD78" s="121">
        <f t="shared" si="27"/>
        <v>0</v>
      </c>
      <c r="AE78" s="122">
        <f t="shared" si="28"/>
        <v>0</v>
      </c>
      <c r="AF78" s="122">
        <f t="shared" si="29"/>
        <v>0</v>
      </c>
      <c r="AG78" s="122">
        <f t="shared" si="30"/>
        <v>0</v>
      </c>
      <c r="AH78" s="152">
        <f t="shared" si="31"/>
        <v>0</v>
      </c>
      <c r="AI78" s="131"/>
      <c r="AJ78" s="152">
        <f t="shared" si="32"/>
        <v>0</v>
      </c>
    </row>
    <row r="79" spans="1:36" s="133" customFormat="1" ht="12" hidden="1" customHeight="1" x14ac:dyDescent="0.25">
      <c r="A79" s="131"/>
      <c r="B79" s="147"/>
      <c r="C79" s="147"/>
      <c r="D79" s="147"/>
      <c r="E79" s="147"/>
      <c r="F79" s="148"/>
      <c r="G79" s="148"/>
      <c r="H79" s="149">
        <f t="shared" si="20"/>
        <v>0</v>
      </c>
      <c r="I79" s="117"/>
      <c r="J79" s="118">
        <f t="shared" si="21"/>
        <v>0</v>
      </c>
      <c r="K79" s="150"/>
      <c r="L79" s="194"/>
      <c r="M79" s="195"/>
      <c r="N79" s="195"/>
      <c r="O79" s="195"/>
      <c r="P79" s="195"/>
      <c r="Q79" s="195"/>
      <c r="R79" s="195"/>
      <c r="S79" s="191"/>
      <c r="T79" s="196"/>
      <c r="U79" s="191"/>
      <c r="V79" s="193">
        <f t="shared" si="22"/>
        <v>0</v>
      </c>
      <c r="W79" s="138">
        <f t="shared" si="23"/>
        <v>0</v>
      </c>
      <c r="X79" s="144"/>
      <c r="Y79" s="135"/>
      <c r="Z79" s="145"/>
      <c r="AA79" s="119">
        <f t="shared" si="24"/>
        <v>0</v>
      </c>
      <c r="AB79" s="120">
        <f t="shared" si="25"/>
        <v>0</v>
      </c>
      <c r="AC79" s="120">
        <f t="shared" si="26"/>
        <v>0</v>
      </c>
      <c r="AD79" s="121">
        <f t="shared" si="27"/>
        <v>0</v>
      </c>
      <c r="AE79" s="122">
        <f t="shared" si="28"/>
        <v>0</v>
      </c>
      <c r="AF79" s="122">
        <f t="shared" si="29"/>
        <v>0</v>
      </c>
      <c r="AG79" s="122">
        <f t="shared" si="30"/>
        <v>0</v>
      </c>
      <c r="AH79" s="152">
        <f t="shared" si="31"/>
        <v>0</v>
      </c>
      <c r="AI79" s="131"/>
      <c r="AJ79" s="152">
        <f t="shared" si="32"/>
        <v>0</v>
      </c>
    </row>
    <row r="80" spans="1:36" s="133" customFormat="1" ht="12" hidden="1" customHeight="1" x14ac:dyDescent="0.25">
      <c r="A80" s="131"/>
      <c r="B80" s="147"/>
      <c r="C80" s="147"/>
      <c r="D80" s="147"/>
      <c r="E80" s="147"/>
      <c r="F80" s="148"/>
      <c r="G80" s="148"/>
      <c r="H80" s="149">
        <f t="shared" ref="H80:H91" si="33">IF(OR(F80=0,G80=0),0,ROUND(DAYS360(F80,G80)/30,1))</f>
        <v>0</v>
      </c>
      <c r="I80" s="117"/>
      <c r="J80" s="118">
        <f t="shared" ref="J80:J91" si="34">I80*C80*H80</f>
        <v>0</v>
      </c>
      <c r="K80" s="150"/>
      <c r="L80" s="194"/>
      <c r="M80" s="195"/>
      <c r="N80" s="195"/>
      <c r="O80" s="195"/>
      <c r="P80" s="195"/>
      <c r="Q80" s="195"/>
      <c r="R80" s="195"/>
      <c r="S80" s="191"/>
      <c r="T80" s="196"/>
      <c r="U80" s="191"/>
      <c r="V80" s="193">
        <f t="shared" si="22"/>
        <v>0</v>
      </c>
      <c r="W80" s="138">
        <f t="shared" si="23"/>
        <v>0</v>
      </c>
      <c r="X80" s="144"/>
      <c r="Y80" s="135"/>
      <c r="Z80" s="145"/>
      <c r="AA80" s="119">
        <f t="shared" si="24"/>
        <v>0</v>
      </c>
      <c r="AB80" s="120">
        <f t="shared" si="25"/>
        <v>0</v>
      </c>
      <c r="AC80" s="120">
        <f t="shared" si="26"/>
        <v>0</v>
      </c>
      <c r="AD80" s="121">
        <f t="shared" si="27"/>
        <v>0</v>
      </c>
      <c r="AE80" s="122">
        <f t="shared" si="28"/>
        <v>0</v>
      </c>
      <c r="AF80" s="122">
        <f t="shared" si="29"/>
        <v>0</v>
      </c>
      <c r="AG80" s="122">
        <f t="shared" si="30"/>
        <v>0</v>
      </c>
      <c r="AH80" s="152">
        <f t="shared" si="31"/>
        <v>0</v>
      </c>
      <c r="AI80" s="131"/>
      <c r="AJ80" s="152">
        <f t="shared" si="32"/>
        <v>0</v>
      </c>
    </row>
    <row r="81" spans="1:36" s="133" customFormat="1" ht="12" hidden="1" customHeight="1" x14ac:dyDescent="0.25">
      <c r="A81" s="131"/>
      <c r="B81" s="147"/>
      <c r="C81" s="147"/>
      <c r="D81" s="147"/>
      <c r="E81" s="147"/>
      <c r="F81" s="148"/>
      <c r="G81" s="148"/>
      <c r="H81" s="149">
        <f t="shared" si="33"/>
        <v>0</v>
      </c>
      <c r="I81" s="117"/>
      <c r="J81" s="118">
        <f t="shared" si="34"/>
        <v>0</v>
      </c>
      <c r="K81" s="150"/>
      <c r="L81" s="194"/>
      <c r="M81" s="195"/>
      <c r="N81" s="195"/>
      <c r="O81" s="195"/>
      <c r="P81" s="195"/>
      <c r="Q81" s="195"/>
      <c r="R81" s="195"/>
      <c r="S81" s="191"/>
      <c r="T81" s="196"/>
      <c r="U81" s="191"/>
      <c r="V81" s="193">
        <f t="shared" si="22"/>
        <v>0</v>
      </c>
      <c r="W81" s="138">
        <f t="shared" si="23"/>
        <v>0</v>
      </c>
      <c r="X81" s="144"/>
      <c r="Y81" s="135"/>
      <c r="Z81" s="145"/>
      <c r="AA81" s="119">
        <f t="shared" si="24"/>
        <v>0</v>
      </c>
      <c r="AB81" s="120">
        <f t="shared" si="25"/>
        <v>0</v>
      </c>
      <c r="AC81" s="120">
        <f t="shared" si="26"/>
        <v>0</v>
      </c>
      <c r="AD81" s="121">
        <f t="shared" si="27"/>
        <v>0</v>
      </c>
      <c r="AE81" s="122">
        <f t="shared" si="28"/>
        <v>0</v>
      </c>
      <c r="AF81" s="122">
        <f t="shared" si="29"/>
        <v>0</v>
      </c>
      <c r="AG81" s="122">
        <f t="shared" si="30"/>
        <v>0</v>
      </c>
      <c r="AH81" s="152">
        <f t="shared" si="31"/>
        <v>0</v>
      </c>
      <c r="AI81" s="131"/>
      <c r="AJ81" s="152">
        <f t="shared" si="32"/>
        <v>0</v>
      </c>
    </row>
    <row r="82" spans="1:36" s="133" customFormat="1" ht="12" hidden="1" customHeight="1" x14ac:dyDescent="0.25">
      <c r="A82" s="131"/>
      <c r="B82" s="147"/>
      <c r="C82" s="147"/>
      <c r="D82" s="147"/>
      <c r="E82" s="147"/>
      <c r="F82" s="148"/>
      <c r="G82" s="148"/>
      <c r="H82" s="149">
        <f t="shared" si="33"/>
        <v>0</v>
      </c>
      <c r="I82" s="117"/>
      <c r="J82" s="118">
        <f t="shared" si="34"/>
        <v>0</v>
      </c>
      <c r="K82" s="150"/>
      <c r="L82" s="194"/>
      <c r="M82" s="195"/>
      <c r="N82" s="195"/>
      <c r="O82" s="195"/>
      <c r="P82" s="195"/>
      <c r="Q82" s="195"/>
      <c r="R82" s="195"/>
      <c r="S82" s="191"/>
      <c r="T82" s="196"/>
      <c r="U82" s="191"/>
      <c r="V82" s="193">
        <f t="shared" si="22"/>
        <v>0</v>
      </c>
      <c r="W82" s="138">
        <f t="shared" si="23"/>
        <v>0</v>
      </c>
      <c r="X82" s="144"/>
      <c r="Y82" s="135"/>
      <c r="Z82" s="145"/>
      <c r="AA82" s="119">
        <f t="shared" si="24"/>
        <v>0</v>
      </c>
      <c r="AB82" s="120">
        <f t="shared" si="25"/>
        <v>0</v>
      </c>
      <c r="AC82" s="120">
        <f t="shared" si="26"/>
        <v>0</v>
      </c>
      <c r="AD82" s="121">
        <f t="shared" si="27"/>
        <v>0</v>
      </c>
      <c r="AE82" s="122">
        <f t="shared" si="28"/>
        <v>0</v>
      </c>
      <c r="AF82" s="122">
        <f t="shared" si="29"/>
        <v>0</v>
      </c>
      <c r="AG82" s="122">
        <f t="shared" si="30"/>
        <v>0</v>
      </c>
      <c r="AH82" s="152">
        <f t="shared" si="31"/>
        <v>0</v>
      </c>
      <c r="AI82" s="131"/>
      <c r="AJ82" s="152">
        <f t="shared" si="32"/>
        <v>0</v>
      </c>
    </row>
    <row r="83" spans="1:36" s="133" customFormat="1" ht="12" hidden="1" customHeight="1" x14ac:dyDescent="0.25">
      <c r="A83" s="131"/>
      <c r="B83" s="147"/>
      <c r="C83" s="147"/>
      <c r="D83" s="147"/>
      <c r="E83" s="147"/>
      <c r="F83" s="148"/>
      <c r="G83" s="148"/>
      <c r="H83" s="149">
        <f t="shared" si="33"/>
        <v>0</v>
      </c>
      <c r="I83" s="117"/>
      <c r="J83" s="118">
        <f t="shared" si="34"/>
        <v>0</v>
      </c>
      <c r="K83" s="150"/>
      <c r="L83" s="194"/>
      <c r="M83" s="195"/>
      <c r="N83" s="195"/>
      <c r="O83" s="195"/>
      <c r="P83" s="195"/>
      <c r="Q83" s="195"/>
      <c r="R83" s="195"/>
      <c r="S83" s="191"/>
      <c r="T83" s="196"/>
      <c r="U83" s="191"/>
      <c r="V83" s="193">
        <f t="shared" si="22"/>
        <v>0</v>
      </c>
      <c r="W83" s="138">
        <f t="shared" si="23"/>
        <v>0</v>
      </c>
      <c r="X83" s="144"/>
      <c r="Y83" s="135"/>
      <c r="Z83" s="145"/>
      <c r="AA83" s="119">
        <f t="shared" si="24"/>
        <v>0</v>
      </c>
      <c r="AB83" s="120">
        <f t="shared" si="25"/>
        <v>0</v>
      </c>
      <c r="AC83" s="120">
        <f t="shared" si="26"/>
        <v>0</v>
      </c>
      <c r="AD83" s="121">
        <f t="shared" si="27"/>
        <v>0</v>
      </c>
      <c r="AE83" s="122">
        <f t="shared" si="28"/>
        <v>0</v>
      </c>
      <c r="AF83" s="122">
        <f t="shared" si="29"/>
        <v>0</v>
      </c>
      <c r="AG83" s="122">
        <f t="shared" si="30"/>
        <v>0</v>
      </c>
      <c r="AH83" s="152">
        <f t="shared" si="31"/>
        <v>0</v>
      </c>
      <c r="AI83" s="131"/>
      <c r="AJ83" s="152">
        <f t="shared" si="32"/>
        <v>0</v>
      </c>
    </row>
    <row r="84" spans="1:36" s="133" customFormat="1" ht="12" hidden="1" customHeight="1" x14ac:dyDescent="0.25">
      <c r="A84" s="131"/>
      <c r="B84" s="147"/>
      <c r="C84" s="147"/>
      <c r="D84" s="147"/>
      <c r="E84" s="147"/>
      <c r="F84" s="148"/>
      <c r="G84" s="148"/>
      <c r="H84" s="149">
        <f t="shared" si="33"/>
        <v>0</v>
      </c>
      <c r="I84" s="117"/>
      <c r="J84" s="118">
        <f t="shared" si="34"/>
        <v>0</v>
      </c>
      <c r="K84" s="150"/>
      <c r="L84" s="194"/>
      <c r="M84" s="195"/>
      <c r="N84" s="195"/>
      <c r="O84" s="195"/>
      <c r="P84" s="195"/>
      <c r="Q84" s="195"/>
      <c r="R84" s="195"/>
      <c r="S84" s="191"/>
      <c r="T84" s="196"/>
      <c r="U84" s="191"/>
      <c r="V84" s="193">
        <f t="shared" si="22"/>
        <v>0</v>
      </c>
      <c r="W84" s="138">
        <f t="shared" si="23"/>
        <v>0</v>
      </c>
      <c r="X84" s="144"/>
      <c r="Y84" s="135"/>
      <c r="Z84" s="145"/>
      <c r="AA84" s="119">
        <f t="shared" si="24"/>
        <v>0</v>
      </c>
      <c r="AB84" s="120">
        <f t="shared" si="25"/>
        <v>0</v>
      </c>
      <c r="AC84" s="120">
        <f t="shared" si="26"/>
        <v>0</v>
      </c>
      <c r="AD84" s="121">
        <f t="shared" si="27"/>
        <v>0</v>
      </c>
      <c r="AE84" s="122">
        <f t="shared" si="28"/>
        <v>0</v>
      </c>
      <c r="AF84" s="122">
        <f t="shared" si="29"/>
        <v>0</v>
      </c>
      <c r="AG84" s="122">
        <f t="shared" si="30"/>
        <v>0</v>
      </c>
      <c r="AH84" s="152">
        <f t="shared" si="31"/>
        <v>0</v>
      </c>
      <c r="AI84" s="131"/>
      <c r="AJ84" s="152">
        <f t="shared" si="32"/>
        <v>0</v>
      </c>
    </row>
    <row r="85" spans="1:36" s="133" customFormat="1" ht="12" hidden="1" customHeight="1" x14ac:dyDescent="0.25">
      <c r="A85" s="131"/>
      <c r="B85" s="147"/>
      <c r="C85" s="147"/>
      <c r="D85" s="147"/>
      <c r="E85" s="147"/>
      <c r="F85" s="148"/>
      <c r="G85" s="148"/>
      <c r="H85" s="149">
        <f t="shared" si="33"/>
        <v>0</v>
      </c>
      <c r="I85" s="117"/>
      <c r="J85" s="118">
        <f t="shared" si="34"/>
        <v>0</v>
      </c>
      <c r="K85" s="150"/>
      <c r="L85" s="194"/>
      <c r="M85" s="195"/>
      <c r="N85" s="195"/>
      <c r="O85" s="195"/>
      <c r="P85" s="195"/>
      <c r="Q85" s="195"/>
      <c r="R85" s="195"/>
      <c r="S85" s="191"/>
      <c r="T85" s="196"/>
      <c r="U85" s="191"/>
      <c r="V85" s="193">
        <f t="shared" si="22"/>
        <v>0</v>
      </c>
      <c r="W85" s="138">
        <f t="shared" si="23"/>
        <v>0</v>
      </c>
      <c r="X85" s="144"/>
      <c r="Y85" s="135"/>
      <c r="Z85" s="145"/>
      <c r="AA85" s="119">
        <f t="shared" si="24"/>
        <v>0</v>
      </c>
      <c r="AB85" s="120">
        <f t="shared" si="25"/>
        <v>0</v>
      </c>
      <c r="AC85" s="120">
        <f t="shared" si="26"/>
        <v>0</v>
      </c>
      <c r="AD85" s="121">
        <f t="shared" si="27"/>
        <v>0</v>
      </c>
      <c r="AE85" s="122">
        <f t="shared" si="28"/>
        <v>0</v>
      </c>
      <c r="AF85" s="122">
        <f t="shared" si="29"/>
        <v>0</v>
      </c>
      <c r="AG85" s="122">
        <f t="shared" si="30"/>
        <v>0</v>
      </c>
      <c r="AH85" s="152">
        <f t="shared" si="31"/>
        <v>0</v>
      </c>
      <c r="AI85" s="131"/>
      <c r="AJ85" s="152">
        <f t="shared" si="32"/>
        <v>0</v>
      </c>
    </row>
    <row r="86" spans="1:36" s="133" customFormat="1" ht="12" hidden="1" customHeight="1" x14ac:dyDescent="0.25">
      <c r="A86" s="131"/>
      <c r="B86" s="147"/>
      <c r="C86" s="147"/>
      <c r="D86" s="147"/>
      <c r="E86" s="147"/>
      <c r="F86" s="148"/>
      <c r="G86" s="148"/>
      <c r="H86" s="149">
        <f t="shared" si="33"/>
        <v>0</v>
      </c>
      <c r="I86" s="117"/>
      <c r="J86" s="118">
        <f t="shared" si="34"/>
        <v>0</v>
      </c>
      <c r="K86" s="150"/>
      <c r="L86" s="194"/>
      <c r="M86" s="195"/>
      <c r="N86" s="195"/>
      <c r="O86" s="195"/>
      <c r="P86" s="195"/>
      <c r="Q86" s="195"/>
      <c r="R86" s="195"/>
      <c r="S86" s="191"/>
      <c r="T86" s="196"/>
      <c r="U86" s="191"/>
      <c r="V86" s="193">
        <f t="shared" si="22"/>
        <v>0</v>
      </c>
      <c r="W86" s="138">
        <f t="shared" si="23"/>
        <v>0</v>
      </c>
      <c r="X86" s="144"/>
      <c r="Y86" s="135"/>
      <c r="Z86" s="145"/>
      <c r="AA86" s="119">
        <f t="shared" si="24"/>
        <v>0</v>
      </c>
      <c r="AB86" s="120">
        <f t="shared" si="25"/>
        <v>0</v>
      </c>
      <c r="AC86" s="120">
        <f t="shared" si="26"/>
        <v>0</v>
      </c>
      <c r="AD86" s="121">
        <f t="shared" si="27"/>
        <v>0</v>
      </c>
      <c r="AE86" s="122">
        <f t="shared" si="28"/>
        <v>0</v>
      </c>
      <c r="AF86" s="122">
        <f t="shared" si="29"/>
        <v>0</v>
      </c>
      <c r="AG86" s="122">
        <f t="shared" si="30"/>
        <v>0</v>
      </c>
      <c r="AH86" s="152">
        <f t="shared" si="31"/>
        <v>0</v>
      </c>
      <c r="AI86" s="131"/>
      <c r="AJ86" s="152">
        <f t="shared" si="32"/>
        <v>0</v>
      </c>
    </row>
    <row r="87" spans="1:36" s="133" customFormat="1" ht="12" hidden="1" customHeight="1" x14ac:dyDescent="0.25">
      <c r="A87" s="131"/>
      <c r="B87" s="147"/>
      <c r="C87" s="147"/>
      <c r="D87" s="147"/>
      <c r="E87" s="147"/>
      <c r="F87" s="148"/>
      <c r="G87" s="148"/>
      <c r="H87" s="149">
        <f t="shared" si="33"/>
        <v>0</v>
      </c>
      <c r="I87" s="117"/>
      <c r="J87" s="118">
        <f t="shared" si="34"/>
        <v>0</v>
      </c>
      <c r="K87" s="150"/>
      <c r="L87" s="194"/>
      <c r="M87" s="195"/>
      <c r="N87" s="195"/>
      <c r="O87" s="195"/>
      <c r="P87" s="195"/>
      <c r="Q87" s="195"/>
      <c r="R87" s="195"/>
      <c r="S87" s="191"/>
      <c r="T87" s="196"/>
      <c r="U87" s="191"/>
      <c r="V87" s="193">
        <f t="shared" si="22"/>
        <v>0</v>
      </c>
      <c r="W87" s="138">
        <f t="shared" si="23"/>
        <v>0</v>
      </c>
      <c r="X87" s="144"/>
      <c r="Y87" s="135"/>
      <c r="Z87" s="145"/>
      <c r="AA87" s="119">
        <f t="shared" si="24"/>
        <v>0</v>
      </c>
      <c r="AB87" s="120">
        <f t="shared" si="25"/>
        <v>0</v>
      </c>
      <c r="AC87" s="120">
        <f t="shared" si="26"/>
        <v>0</v>
      </c>
      <c r="AD87" s="121">
        <f t="shared" si="27"/>
        <v>0</v>
      </c>
      <c r="AE87" s="122">
        <f t="shared" si="28"/>
        <v>0</v>
      </c>
      <c r="AF87" s="122">
        <f t="shared" si="29"/>
        <v>0</v>
      </c>
      <c r="AG87" s="122">
        <f t="shared" si="30"/>
        <v>0</v>
      </c>
      <c r="AH87" s="152">
        <f t="shared" si="31"/>
        <v>0</v>
      </c>
      <c r="AI87" s="131"/>
      <c r="AJ87" s="152">
        <f t="shared" si="32"/>
        <v>0</v>
      </c>
    </row>
    <row r="88" spans="1:36" s="133" customFormat="1" ht="12" hidden="1" customHeight="1" x14ac:dyDescent="0.25">
      <c r="A88" s="131"/>
      <c r="B88" s="147"/>
      <c r="C88" s="147"/>
      <c r="D88" s="147"/>
      <c r="E88" s="147"/>
      <c r="F88" s="148"/>
      <c r="G88" s="148"/>
      <c r="H88" s="149">
        <f t="shared" si="33"/>
        <v>0</v>
      </c>
      <c r="I88" s="117"/>
      <c r="J88" s="118">
        <f t="shared" si="34"/>
        <v>0</v>
      </c>
      <c r="K88" s="150"/>
      <c r="L88" s="194"/>
      <c r="M88" s="195"/>
      <c r="N88" s="195"/>
      <c r="O88" s="195"/>
      <c r="P88" s="195"/>
      <c r="Q88" s="195"/>
      <c r="R88" s="195"/>
      <c r="S88" s="191"/>
      <c r="T88" s="196"/>
      <c r="U88" s="191"/>
      <c r="V88" s="193">
        <f t="shared" si="22"/>
        <v>0</v>
      </c>
      <c r="W88" s="138">
        <f t="shared" si="23"/>
        <v>0</v>
      </c>
      <c r="X88" s="144"/>
      <c r="Y88" s="135"/>
      <c r="Z88" s="145"/>
      <c r="AA88" s="119">
        <f t="shared" si="24"/>
        <v>0</v>
      </c>
      <c r="AB88" s="120">
        <f t="shared" si="25"/>
        <v>0</v>
      </c>
      <c r="AC88" s="120">
        <f t="shared" si="26"/>
        <v>0</v>
      </c>
      <c r="AD88" s="121">
        <f t="shared" si="27"/>
        <v>0</v>
      </c>
      <c r="AE88" s="122">
        <f t="shared" si="28"/>
        <v>0</v>
      </c>
      <c r="AF88" s="122">
        <f t="shared" si="29"/>
        <v>0</v>
      </c>
      <c r="AG88" s="122">
        <f t="shared" si="30"/>
        <v>0</v>
      </c>
      <c r="AH88" s="152">
        <f t="shared" si="31"/>
        <v>0</v>
      </c>
      <c r="AI88" s="131"/>
      <c r="AJ88" s="152">
        <f t="shared" si="32"/>
        <v>0</v>
      </c>
    </row>
    <row r="89" spans="1:36" s="133" customFormat="1" ht="12" hidden="1" customHeight="1" x14ac:dyDescent="0.25">
      <c r="A89" s="131"/>
      <c r="B89" s="147"/>
      <c r="C89" s="147"/>
      <c r="D89" s="147"/>
      <c r="E89" s="147"/>
      <c r="F89" s="148"/>
      <c r="G89" s="148"/>
      <c r="H89" s="149">
        <f t="shared" si="33"/>
        <v>0</v>
      </c>
      <c r="I89" s="117"/>
      <c r="J89" s="118">
        <f t="shared" si="34"/>
        <v>0</v>
      </c>
      <c r="K89" s="150"/>
      <c r="L89" s="194"/>
      <c r="M89" s="195"/>
      <c r="N89" s="195"/>
      <c r="O89" s="195"/>
      <c r="P89" s="195"/>
      <c r="Q89" s="195"/>
      <c r="R89" s="195"/>
      <c r="S89" s="191"/>
      <c r="T89" s="196"/>
      <c r="U89" s="191"/>
      <c r="V89" s="193">
        <f t="shared" si="22"/>
        <v>0</v>
      </c>
      <c r="W89" s="138">
        <f t="shared" si="23"/>
        <v>0</v>
      </c>
      <c r="X89" s="144"/>
      <c r="Y89" s="135"/>
      <c r="Z89" s="145"/>
      <c r="AA89" s="119">
        <f t="shared" si="24"/>
        <v>0</v>
      </c>
      <c r="AB89" s="120">
        <f t="shared" si="25"/>
        <v>0</v>
      </c>
      <c r="AC89" s="120">
        <f t="shared" si="26"/>
        <v>0</v>
      </c>
      <c r="AD89" s="121">
        <f t="shared" si="27"/>
        <v>0</v>
      </c>
      <c r="AE89" s="122">
        <f t="shared" si="28"/>
        <v>0</v>
      </c>
      <c r="AF89" s="122">
        <f t="shared" si="29"/>
        <v>0</v>
      </c>
      <c r="AG89" s="122">
        <f t="shared" si="30"/>
        <v>0</v>
      </c>
      <c r="AH89" s="152">
        <f t="shared" si="31"/>
        <v>0</v>
      </c>
      <c r="AI89" s="131"/>
      <c r="AJ89" s="152">
        <f t="shared" si="32"/>
        <v>0</v>
      </c>
    </row>
    <row r="90" spans="1:36" s="133" customFormat="1" ht="12" hidden="1" customHeight="1" x14ac:dyDescent="0.25">
      <c r="A90" s="131"/>
      <c r="B90" s="147"/>
      <c r="C90" s="147"/>
      <c r="D90" s="147"/>
      <c r="E90" s="147"/>
      <c r="F90" s="148"/>
      <c r="G90" s="148"/>
      <c r="H90" s="149">
        <f t="shared" si="33"/>
        <v>0</v>
      </c>
      <c r="I90" s="117"/>
      <c r="J90" s="118">
        <f t="shared" si="34"/>
        <v>0</v>
      </c>
      <c r="K90" s="150"/>
      <c r="L90" s="194"/>
      <c r="M90" s="195"/>
      <c r="N90" s="195"/>
      <c r="O90" s="195"/>
      <c r="P90" s="195"/>
      <c r="Q90" s="195"/>
      <c r="R90" s="195"/>
      <c r="S90" s="191"/>
      <c r="T90" s="196"/>
      <c r="U90" s="191"/>
      <c r="V90" s="193">
        <f t="shared" si="22"/>
        <v>0</v>
      </c>
      <c r="W90" s="138">
        <f t="shared" si="23"/>
        <v>0</v>
      </c>
      <c r="X90" s="144"/>
      <c r="Y90" s="135"/>
      <c r="Z90" s="145"/>
      <c r="AA90" s="119">
        <f t="shared" si="24"/>
        <v>0</v>
      </c>
      <c r="AB90" s="120">
        <f t="shared" si="25"/>
        <v>0</v>
      </c>
      <c r="AC90" s="120">
        <f t="shared" si="26"/>
        <v>0</v>
      </c>
      <c r="AD90" s="121">
        <f t="shared" si="27"/>
        <v>0</v>
      </c>
      <c r="AE90" s="122">
        <f t="shared" si="28"/>
        <v>0</v>
      </c>
      <c r="AF90" s="122">
        <f t="shared" si="29"/>
        <v>0</v>
      </c>
      <c r="AG90" s="122">
        <f t="shared" si="30"/>
        <v>0</v>
      </c>
      <c r="AH90" s="152">
        <f t="shared" si="31"/>
        <v>0</v>
      </c>
      <c r="AI90" s="131"/>
      <c r="AJ90" s="152">
        <f t="shared" si="32"/>
        <v>0</v>
      </c>
    </row>
    <row r="91" spans="1:36" s="133" customFormat="1" ht="12" hidden="1" customHeight="1" x14ac:dyDescent="0.25">
      <c r="A91" s="131"/>
      <c r="B91" s="147"/>
      <c r="C91" s="153"/>
      <c r="D91" s="147"/>
      <c r="E91" s="154"/>
      <c r="F91" s="155"/>
      <c r="G91" s="155"/>
      <c r="H91" s="156">
        <f t="shared" si="33"/>
        <v>0</v>
      </c>
      <c r="I91" s="123"/>
      <c r="J91" s="124">
        <f t="shared" si="34"/>
        <v>0</v>
      </c>
      <c r="K91" s="150"/>
      <c r="L91" s="197"/>
      <c r="M91" s="198"/>
      <c r="N91" s="198"/>
      <c r="O91" s="198"/>
      <c r="P91" s="198"/>
      <c r="Q91" s="198"/>
      <c r="R91" s="198"/>
      <c r="S91" s="199"/>
      <c r="T91" s="200"/>
      <c r="U91" s="199"/>
      <c r="V91" s="201">
        <f t="shared" si="22"/>
        <v>0</v>
      </c>
      <c r="W91" s="138">
        <f t="shared" si="23"/>
        <v>0</v>
      </c>
      <c r="X91" s="144"/>
      <c r="Y91" s="151"/>
      <c r="Z91" s="145"/>
      <c r="AA91" s="125">
        <f t="shared" si="24"/>
        <v>0</v>
      </c>
      <c r="AB91" s="126">
        <f t="shared" si="25"/>
        <v>0</v>
      </c>
      <c r="AC91" s="126">
        <f t="shared" si="26"/>
        <v>0</v>
      </c>
      <c r="AD91" s="127">
        <f t="shared" si="27"/>
        <v>0</v>
      </c>
      <c r="AE91" s="128">
        <f t="shared" si="28"/>
        <v>0</v>
      </c>
      <c r="AF91" s="128">
        <f t="shared" si="29"/>
        <v>0</v>
      </c>
      <c r="AG91" s="128">
        <f t="shared" si="30"/>
        <v>0</v>
      </c>
      <c r="AH91" s="157">
        <f t="shared" si="31"/>
        <v>0</v>
      </c>
      <c r="AI91" s="131"/>
      <c r="AJ91" s="157">
        <f t="shared" si="32"/>
        <v>0</v>
      </c>
    </row>
    <row r="92" spans="1:36" s="133" customFormat="1" ht="11.5" x14ac:dyDescent="0.25">
      <c r="A92" s="131"/>
      <c r="B92" s="159" t="s">
        <v>15</v>
      </c>
      <c r="C92" s="158">
        <f>SUM(C7:C91)</f>
        <v>0</v>
      </c>
      <c r="D92" s="159"/>
      <c r="E92" s="159"/>
      <c r="F92" s="159"/>
      <c r="G92" s="159"/>
      <c r="H92" s="159"/>
      <c r="I92" s="160"/>
      <c r="J92" s="161">
        <f>SUM(J7:J91)</f>
        <v>0</v>
      </c>
      <c r="K92" s="162"/>
      <c r="L92" s="202"/>
      <c r="M92" s="202"/>
      <c r="N92" s="202"/>
      <c r="O92" s="202"/>
      <c r="P92" s="202"/>
      <c r="Q92" s="202"/>
      <c r="R92" s="202"/>
      <c r="S92" s="204"/>
      <c r="T92" s="203"/>
      <c r="U92" s="203"/>
      <c r="V92" s="205"/>
      <c r="W92" s="135"/>
      <c r="X92" s="136"/>
      <c r="Y92" s="135"/>
      <c r="Z92" s="163" t="s">
        <v>147</v>
      </c>
      <c r="AA92" s="164">
        <f>SUM(AA7:AA91)</f>
        <v>0</v>
      </c>
      <c r="AB92" s="165">
        <f>SUM(AB7:AB91)</f>
        <v>0</v>
      </c>
      <c r="AC92" s="165">
        <f>SUM(AC7:AC91)</f>
        <v>0</v>
      </c>
      <c r="AD92" s="165">
        <f>SUM(AD7:AD91)</f>
        <v>0</v>
      </c>
      <c r="AE92" s="165">
        <f t="shared" ref="AE92:AG92" si="35">SUM(AE7:AE91)</f>
        <v>0</v>
      </c>
      <c r="AF92" s="165">
        <f t="shared" si="35"/>
        <v>0</v>
      </c>
      <c r="AG92" s="165">
        <f t="shared" si="35"/>
        <v>0</v>
      </c>
      <c r="AH92" s="166">
        <f>SUM(AH7:AH91)</f>
        <v>0</v>
      </c>
      <c r="AI92" s="131"/>
      <c r="AJ92" s="166">
        <f>SUM(AJ7:AJ91)</f>
        <v>0</v>
      </c>
    </row>
    <row r="93" spans="1:36" s="133" customFormat="1" ht="11.5" x14ac:dyDescent="0.25">
      <c r="B93" s="167"/>
      <c r="C93" s="168"/>
      <c r="D93" s="168"/>
      <c r="E93" s="168"/>
      <c r="F93" s="168"/>
      <c r="G93" s="168"/>
      <c r="H93" s="168"/>
      <c r="I93" s="169"/>
      <c r="J93" s="169"/>
      <c r="K93" s="169"/>
      <c r="L93" s="205"/>
      <c r="M93" s="205"/>
      <c r="N93" s="205"/>
      <c r="O93" s="205"/>
      <c r="P93" s="205"/>
      <c r="Q93" s="205"/>
      <c r="R93" s="205"/>
      <c r="S93" s="205"/>
      <c r="T93" s="205"/>
      <c r="U93" s="205"/>
      <c r="V93" s="205"/>
      <c r="W93" s="135"/>
      <c r="X93" s="136"/>
      <c r="Y93" s="135"/>
      <c r="Z93" s="131"/>
      <c r="AA93" s="170"/>
      <c r="AB93" s="170"/>
      <c r="AC93" s="170"/>
      <c r="AD93" s="170"/>
      <c r="AE93" s="170"/>
      <c r="AF93" s="170"/>
      <c r="AG93" s="170"/>
      <c r="AH93" s="171"/>
      <c r="AI93" s="131"/>
      <c r="AJ93" s="171"/>
    </row>
    <row r="94" spans="1:36" s="133" customFormat="1" ht="11.5" x14ac:dyDescent="0.25">
      <c r="B94" s="451" t="s">
        <v>283</v>
      </c>
      <c r="C94" s="452"/>
      <c r="D94" s="452"/>
      <c r="E94" s="452"/>
      <c r="F94" s="452"/>
      <c r="G94" s="452"/>
      <c r="H94" s="452"/>
      <c r="I94" s="452"/>
      <c r="J94" s="452"/>
      <c r="K94" s="453"/>
      <c r="L94" s="205"/>
      <c r="M94" s="205"/>
      <c r="N94" s="205"/>
      <c r="O94" s="205"/>
      <c r="P94" s="205"/>
      <c r="Q94" s="205"/>
      <c r="R94" s="205"/>
      <c r="S94" s="205"/>
      <c r="T94" s="205"/>
      <c r="U94" s="205"/>
      <c r="V94" s="205"/>
      <c r="W94" s="135"/>
      <c r="X94" s="136"/>
      <c r="Y94" s="135"/>
      <c r="Z94" s="172" t="str">
        <f>B158</f>
        <v>تكاليف التحويلات الغذائية، القسم الأول</v>
      </c>
      <c r="AA94" s="114">
        <f>SUMIF($K$7:$K$91,$B$158,$AA$7:$AA$91)</f>
        <v>0</v>
      </c>
      <c r="AB94" s="115">
        <f>SUMIF($K$7:$K$91,$B$158,$AB$7:$AB$91)</f>
        <v>0</v>
      </c>
      <c r="AC94" s="115">
        <f>SUMIF($K$7:$K$91,$B$158,$AC$7:$AC$91)</f>
        <v>0</v>
      </c>
      <c r="AD94" s="116">
        <f>SUMIF($K$7:$K$91,$B$158,$AD$7:$AD$91)</f>
        <v>0</v>
      </c>
      <c r="AE94" s="116">
        <f>SUMIF($K$7:$K$91,$B$158,$AE$7:$AE$91)</f>
        <v>0</v>
      </c>
      <c r="AF94" s="116">
        <f>SUMIF($K$7:$K$91,$B$158,$AF$7:$AF$91)</f>
        <v>0</v>
      </c>
      <c r="AG94" s="116">
        <f>SUMIF($K$7:$K$91,$B$158,$AG$7:$AG$91)</f>
        <v>0</v>
      </c>
      <c r="AH94" s="146">
        <f>SUM(AA94:AG94)</f>
        <v>0</v>
      </c>
      <c r="AI94" s="131"/>
      <c r="AJ94" s="146">
        <f>SUMIF($K$7:$K$91,$B$158,$AJ$7:$AJ$91)</f>
        <v>0</v>
      </c>
    </row>
    <row r="95" spans="1:36" s="133" customFormat="1" ht="11.5" x14ac:dyDescent="0.25">
      <c r="B95" s="454"/>
      <c r="C95" s="455"/>
      <c r="D95" s="455"/>
      <c r="E95" s="455"/>
      <c r="F95" s="455"/>
      <c r="G95" s="455"/>
      <c r="H95" s="455"/>
      <c r="I95" s="455"/>
      <c r="J95" s="455"/>
      <c r="K95" s="456"/>
      <c r="L95" s="205"/>
      <c r="M95" s="206"/>
      <c r="N95" s="206"/>
      <c r="O95" s="206"/>
      <c r="P95" s="206"/>
      <c r="Q95" s="206"/>
      <c r="R95" s="205"/>
      <c r="S95" s="205"/>
      <c r="T95" s="205"/>
      <c r="U95" s="205"/>
      <c r="V95" s="205"/>
      <c r="W95" s="135"/>
      <c r="X95" s="136"/>
      <c r="Y95" s="135"/>
      <c r="Z95" s="173" t="str">
        <f>B159</f>
        <v xml:space="preserve">تكاليف التحويلات الغذائية، القسم الأول (غير المسحوبة على أساس الأطنان المترية*) </v>
      </c>
      <c r="AA95" s="119">
        <f t="shared" ref="AA95:AG95" si="36">SUMIF($K$7:$K$91,$B$159,AA$7:AA$91)</f>
        <v>0</v>
      </c>
      <c r="AB95" s="120">
        <f t="shared" si="36"/>
        <v>0</v>
      </c>
      <c r="AC95" s="120">
        <f t="shared" si="36"/>
        <v>0</v>
      </c>
      <c r="AD95" s="121">
        <f t="shared" si="36"/>
        <v>0</v>
      </c>
      <c r="AE95" s="121">
        <f t="shared" si="36"/>
        <v>0</v>
      </c>
      <c r="AF95" s="121">
        <f t="shared" si="36"/>
        <v>0</v>
      </c>
      <c r="AG95" s="121">
        <f t="shared" si="36"/>
        <v>0</v>
      </c>
      <c r="AH95" s="152">
        <f t="shared" ref="AH95:AH98" si="37">SUM(AA95:AG95)</f>
        <v>0</v>
      </c>
      <c r="AI95" s="131"/>
      <c r="AJ95" s="152">
        <f>SUMIF($K$7:$K$91,$B$159,AJ$7:AJ$91)</f>
        <v>0</v>
      </c>
    </row>
    <row r="96" spans="1:36" s="133" customFormat="1" ht="11.5" x14ac:dyDescent="0.25">
      <c r="B96" s="454"/>
      <c r="C96" s="455"/>
      <c r="D96" s="455"/>
      <c r="E96" s="455"/>
      <c r="F96" s="455"/>
      <c r="G96" s="455"/>
      <c r="H96" s="455"/>
      <c r="I96" s="455"/>
      <c r="J96" s="455"/>
      <c r="K96" s="456"/>
      <c r="L96" s="205"/>
      <c r="M96" s="205"/>
      <c r="N96" s="205"/>
      <c r="O96" s="205"/>
      <c r="P96" s="205"/>
      <c r="Q96" s="205"/>
      <c r="R96" s="205"/>
      <c r="S96" s="205"/>
      <c r="T96" s="205"/>
      <c r="U96" s="205"/>
      <c r="V96" s="205"/>
      <c r="W96" s="135"/>
      <c r="X96" s="136"/>
      <c r="Y96" s="135"/>
      <c r="Z96" s="173" t="str">
        <f>B160</f>
        <v>تكاليف التحويلات القائمة على النقد، القسم الثاني</v>
      </c>
      <c r="AA96" s="119">
        <f>SUMIF($K$7:$K$91,$B$160,AA$7:AA$91)</f>
        <v>0</v>
      </c>
      <c r="AB96" s="120">
        <f t="shared" ref="AB96:AG96" si="38">SUMIF($K$7:$K$91,$B$160,AB$7:AB$91)</f>
        <v>0</v>
      </c>
      <c r="AC96" s="120">
        <f t="shared" si="38"/>
        <v>0</v>
      </c>
      <c r="AD96" s="121">
        <f t="shared" si="38"/>
        <v>0</v>
      </c>
      <c r="AE96" s="121">
        <f t="shared" si="38"/>
        <v>0</v>
      </c>
      <c r="AF96" s="121">
        <f t="shared" si="38"/>
        <v>0</v>
      </c>
      <c r="AG96" s="121">
        <f t="shared" si="38"/>
        <v>0</v>
      </c>
      <c r="AH96" s="152">
        <f t="shared" si="37"/>
        <v>0</v>
      </c>
      <c r="AI96" s="131"/>
      <c r="AJ96" s="152">
        <f t="shared" ref="AJ96" si="39">SUMIF($K$7:$K$91,$B$160,AJ$7:AJ$91)</f>
        <v>0</v>
      </c>
    </row>
    <row r="97" spans="2:36" s="133" customFormat="1" ht="11.5" x14ac:dyDescent="0.25">
      <c r="B97" s="454"/>
      <c r="C97" s="455"/>
      <c r="D97" s="455"/>
      <c r="E97" s="455"/>
      <c r="F97" s="455"/>
      <c r="G97" s="455"/>
      <c r="H97" s="455"/>
      <c r="I97" s="455"/>
      <c r="J97" s="455"/>
      <c r="K97" s="456"/>
      <c r="L97" s="207"/>
      <c r="M97" s="207"/>
      <c r="N97" s="207"/>
      <c r="O97" s="207"/>
      <c r="P97" s="207"/>
      <c r="Q97" s="207"/>
      <c r="R97" s="207"/>
      <c r="S97" s="207"/>
      <c r="T97" s="207"/>
      <c r="U97" s="207"/>
      <c r="V97" s="207"/>
      <c r="W97" s="135"/>
      <c r="X97" s="136"/>
      <c r="Y97" s="135"/>
      <c r="Z97" s="173" t="str">
        <f>B161</f>
        <v>تكاليف التحويلات الرامية إلى تعزيز القدرات، القسم الثالث</v>
      </c>
      <c r="AA97" s="119">
        <f>SUMIF($K$7:$K$91,$B$161,AA$7:AA$91)</f>
        <v>0</v>
      </c>
      <c r="AB97" s="120">
        <f t="shared" ref="AB97:AG97" si="40">SUMIF($K$7:$K$91,$B$161,AB$7:AB$91)</f>
        <v>0</v>
      </c>
      <c r="AC97" s="120">
        <f t="shared" si="40"/>
        <v>0</v>
      </c>
      <c r="AD97" s="121">
        <f t="shared" si="40"/>
        <v>0</v>
      </c>
      <c r="AE97" s="121">
        <f t="shared" si="40"/>
        <v>0</v>
      </c>
      <c r="AF97" s="121">
        <f t="shared" si="40"/>
        <v>0</v>
      </c>
      <c r="AG97" s="121">
        <f t="shared" si="40"/>
        <v>0</v>
      </c>
      <c r="AH97" s="152">
        <f t="shared" si="37"/>
        <v>0</v>
      </c>
      <c r="AI97" s="131"/>
      <c r="AJ97" s="152">
        <f t="shared" ref="AJ97" si="41">SUMIF($K$7:$K$91,$B$161,AJ$7:AJ$91)</f>
        <v>0</v>
      </c>
    </row>
    <row r="98" spans="2:36" s="133" customFormat="1" ht="11.5" x14ac:dyDescent="0.25">
      <c r="B98" s="457"/>
      <c r="C98" s="458"/>
      <c r="D98" s="458"/>
      <c r="E98" s="458"/>
      <c r="F98" s="458"/>
      <c r="G98" s="458"/>
      <c r="H98" s="458"/>
      <c r="I98" s="458"/>
      <c r="J98" s="458"/>
      <c r="K98" s="459"/>
      <c r="L98" s="207"/>
      <c r="M98" s="207"/>
      <c r="N98" s="207"/>
      <c r="O98" s="207"/>
      <c r="P98" s="207"/>
      <c r="Q98" s="207"/>
      <c r="R98" s="207"/>
      <c r="S98" s="207"/>
      <c r="T98" s="207"/>
      <c r="U98" s="207"/>
      <c r="V98" s="207"/>
      <c r="W98" s="135"/>
      <c r="X98" s="136"/>
      <c r="Y98" s="135"/>
      <c r="Z98" s="173" t="str">
        <f>B162</f>
        <v xml:space="preserve"> تكاليف دعم الشريك المتعاون المباشرة، القسم الخامس</v>
      </c>
      <c r="AA98" s="119">
        <f>SUMIF($K$7:$K$91,$B$162,AA$7:AA$91)</f>
        <v>0</v>
      </c>
      <c r="AB98" s="120">
        <f t="shared" ref="AB98:AG98" si="42">SUMIF($K$7:$K$91,$B$162,AB$7:AB$91)</f>
        <v>0</v>
      </c>
      <c r="AC98" s="120">
        <f t="shared" si="42"/>
        <v>0</v>
      </c>
      <c r="AD98" s="121">
        <f t="shared" si="42"/>
        <v>0</v>
      </c>
      <c r="AE98" s="121">
        <f t="shared" si="42"/>
        <v>0</v>
      </c>
      <c r="AF98" s="121">
        <f t="shared" si="42"/>
        <v>0</v>
      </c>
      <c r="AG98" s="121">
        <f t="shared" si="42"/>
        <v>0</v>
      </c>
      <c r="AH98" s="152">
        <f t="shared" si="37"/>
        <v>0</v>
      </c>
      <c r="AI98" s="131"/>
      <c r="AJ98" s="152">
        <f t="shared" ref="AJ98" si="43">SUMIF($K$7:$K$91,$B$162,AJ$7:AJ$91)</f>
        <v>0</v>
      </c>
    </row>
    <row r="99" spans="2:36" s="133" customFormat="1" ht="11.5" x14ac:dyDescent="0.25">
      <c r="C99" s="167"/>
      <c r="D99" s="167"/>
      <c r="E99" s="167"/>
      <c r="F99" s="167"/>
      <c r="G99" s="167"/>
      <c r="H99" s="167"/>
      <c r="I99" s="167"/>
      <c r="J99" s="167"/>
      <c r="K99" s="167"/>
      <c r="L99" s="208"/>
      <c r="M99" s="208"/>
      <c r="N99" s="208"/>
      <c r="O99" s="208"/>
      <c r="P99" s="208"/>
      <c r="Q99" s="208"/>
      <c r="R99" s="208"/>
      <c r="S99" s="208"/>
      <c r="T99" s="208"/>
      <c r="U99" s="208"/>
      <c r="V99" s="208"/>
      <c r="W99" s="131"/>
      <c r="X99" s="131"/>
      <c r="Y99" s="131"/>
      <c r="Z99" s="174" t="s">
        <v>15</v>
      </c>
      <c r="AA99" s="164">
        <f t="shared" ref="AA99:AD99" si="44">SUM(AA94:AA98)</f>
        <v>0</v>
      </c>
      <c r="AB99" s="165">
        <f t="shared" si="44"/>
        <v>0</v>
      </c>
      <c r="AC99" s="165">
        <f t="shared" si="44"/>
        <v>0</v>
      </c>
      <c r="AD99" s="165">
        <f t="shared" si="44"/>
        <v>0</v>
      </c>
      <c r="AE99" s="165">
        <f t="shared" ref="AE99:AG99" si="45">SUM(AE94:AE98)</f>
        <v>0</v>
      </c>
      <c r="AF99" s="165">
        <f t="shared" si="45"/>
        <v>0</v>
      </c>
      <c r="AG99" s="165">
        <f t="shared" si="45"/>
        <v>0</v>
      </c>
      <c r="AH99" s="166">
        <f>SUM(AA99:AG99)</f>
        <v>0</v>
      </c>
      <c r="AI99" s="131"/>
      <c r="AJ99" s="166">
        <f t="shared" ref="AJ99" si="46">SUM(AJ94:AJ98)</f>
        <v>0</v>
      </c>
    </row>
    <row r="100" spans="2:36" s="133" customFormat="1" ht="11.5" x14ac:dyDescent="0.25">
      <c r="L100" s="208"/>
      <c r="M100" s="208"/>
      <c r="N100" s="208"/>
      <c r="O100" s="208"/>
      <c r="P100" s="208"/>
      <c r="Q100" s="208"/>
      <c r="R100" s="208"/>
      <c r="S100" s="208"/>
      <c r="T100" s="208"/>
      <c r="U100" s="208"/>
      <c r="V100" s="208"/>
      <c r="Z100" s="167"/>
      <c r="AA100" s="175"/>
      <c r="AB100" s="175"/>
      <c r="AC100" s="175"/>
      <c r="AD100" s="175"/>
      <c r="AE100" s="175"/>
      <c r="AF100" s="175"/>
      <c r="AG100" s="175"/>
      <c r="AH100" s="176"/>
      <c r="AJ100" s="176"/>
    </row>
    <row r="101" spans="2:36" s="133" customFormat="1" ht="11.5" x14ac:dyDescent="0.25">
      <c r="L101" s="208"/>
      <c r="M101" s="208"/>
      <c r="N101" s="208"/>
      <c r="O101" s="208"/>
      <c r="P101" s="208"/>
      <c r="Q101" s="208"/>
      <c r="R101" s="208"/>
      <c r="S101" s="208"/>
      <c r="T101" s="208"/>
      <c r="U101" s="208"/>
      <c r="V101" s="208"/>
      <c r="Z101" s="167"/>
      <c r="AA101" s="175"/>
      <c r="AB101" s="175"/>
      <c r="AC101" s="175"/>
      <c r="AD101" s="175"/>
      <c r="AE101" s="175"/>
      <c r="AF101" s="175"/>
      <c r="AG101" s="175"/>
      <c r="AH101" s="176"/>
      <c r="AJ101" s="176"/>
    </row>
    <row r="102" spans="2:36" s="133" customFormat="1" ht="11.5" x14ac:dyDescent="0.25">
      <c r="L102" s="208"/>
      <c r="M102" s="208"/>
      <c r="N102" s="208"/>
      <c r="O102" s="208"/>
      <c r="P102" s="208"/>
      <c r="Q102" s="208"/>
      <c r="R102" s="208"/>
      <c r="S102" s="208"/>
      <c r="T102" s="208"/>
      <c r="U102" s="208"/>
      <c r="V102" s="208"/>
      <c r="Z102" s="167"/>
      <c r="AA102" s="175"/>
      <c r="AB102" s="175"/>
      <c r="AC102" s="175"/>
      <c r="AD102" s="175"/>
      <c r="AE102" s="175"/>
      <c r="AF102" s="175"/>
      <c r="AG102" s="175"/>
      <c r="AH102" s="176"/>
      <c r="AJ102" s="176"/>
    </row>
    <row r="103" spans="2:36" s="133" customFormat="1" ht="11.5" x14ac:dyDescent="0.25">
      <c r="L103" s="208"/>
      <c r="M103" s="208"/>
      <c r="N103" s="208"/>
      <c r="O103" s="208"/>
      <c r="P103" s="208"/>
      <c r="Q103" s="208"/>
      <c r="R103" s="208"/>
      <c r="S103" s="208"/>
      <c r="T103" s="208"/>
      <c r="U103" s="208"/>
      <c r="V103" s="208"/>
      <c r="Z103" s="167"/>
      <c r="AA103" s="175"/>
      <c r="AB103" s="175"/>
      <c r="AC103" s="175"/>
      <c r="AD103" s="175"/>
      <c r="AE103" s="175"/>
      <c r="AF103" s="175"/>
      <c r="AG103" s="175"/>
      <c r="AH103" s="176"/>
      <c r="AJ103" s="176"/>
    </row>
    <row r="104" spans="2:36" s="133" customFormat="1" ht="11.5" x14ac:dyDescent="0.25">
      <c r="L104" s="208"/>
      <c r="M104" s="208"/>
      <c r="N104" s="208"/>
      <c r="O104" s="208"/>
      <c r="P104" s="208"/>
      <c r="Q104" s="208"/>
      <c r="R104" s="208"/>
      <c r="S104" s="208"/>
      <c r="T104" s="208"/>
      <c r="U104" s="208"/>
      <c r="V104" s="208"/>
      <c r="Z104" s="167"/>
      <c r="AA104" s="175"/>
      <c r="AB104" s="175"/>
      <c r="AC104" s="175"/>
      <c r="AD104" s="175"/>
      <c r="AE104" s="175"/>
      <c r="AF104" s="175"/>
      <c r="AG104" s="175"/>
      <c r="AH104" s="176"/>
      <c r="AJ104" s="176"/>
    </row>
    <row r="105" spans="2:36" s="133" customFormat="1" ht="11.5" x14ac:dyDescent="0.25">
      <c r="C105" s="167"/>
      <c r="D105" s="167"/>
      <c r="E105" s="167"/>
      <c r="F105" s="167"/>
      <c r="G105" s="167"/>
      <c r="H105" s="167"/>
      <c r="I105" s="167"/>
      <c r="J105" s="167"/>
      <c r="K105" s="167"/>
      <c r="L105" s="208"/>
      <c r="M105" s="208"/>
      <c r="N105" s="208"/>
      <c r="O105" s="208"/>
      <c r="P105" s="208"/>
      <c r="Q105" s="208"/>
      <c r="R105" s="208"/>
      <c r="S105" s="208"/>
      <c r="T105" s="208"/>
      <c r="U105" s="208"/>
      <c r="V105" s="208"/>
      <c r="Z105" s="167"/>
      <c r="AA105" s="175"/>
      <c r="AB105" s="175"/>
      <c r="AC105" s="175"/>
      <c r="AD105" s="175"/>
      <c r="AE105" s="175"/>
      <c r="AF105" s="175"/>
      <c r="AG105" s="175"/>
      <c r="AH105" s="176"/>
      <c r="AJ105" s="176"/>
    </row>
    <row r="106" spans="2:36" s="133" customFormat="1" ht="11.5" x14ac:dyDescent="0.25">
      <c r="C106" s="167"/>
      <c r="D106" s="167"/>
      <c r="E106" s="167"/>
      <c r="F106" s="167"/>
      <c r="G106" s="167"/>
      <c r="H106" s="167"/>
      <c r="I106" s="167"/>
      <c r="J106" s="167"/>
      <c r="K106" s="167"/>
      <c r="L106" s="208"/>
      <c r="M106" s="208"/>
      <c r="N106" s="208"/>
      <c r="O106" s="208"/>
      <c r="P106" s="208"/>
      <c r="Q106" s="208"/>
      <c r="R106" s="208"/>
      <c r="S106" s="208"/>
      <c r="T106" s="208"/>
      <c r="U106" s="208"/>
      <c r="V106" s="208"/>
      <c r="Z106" s="167"/>
      <c r="AA106" s="175"/>
      <c r="AB106" s="175"/>
      <c r="AC106" s="175"/>
      <c r="AD106" s="175"/>
      <c r="AE106" s="175"/>
      <c r="AF106" s="175"/>
      <c r="AG106" s="175"/>
      <c r="AH106" s="176"/>
      <c r="AJ106" s="176"/>
    </row>
    <row r="107" spans="2:36" s="133" customFormat="1" ht="11.5" x14ac:dyDescent="0.25">
      <c r="C107" s="167"/>
      <c r="D107" s="167"/>
      <c r="E107" s="167"/>
      <c r="F107" s="167"/>
      <c r="G107" s="167"/>
      <c r="H107" s="167"/>
      <c r="I107" s="167"/>
      <c r="J107" s="167"/>
      <c r="K107" s="167"/>
      <c r="L107" s="208"/>
      <c r="M107" s="208"/>
      <c r="N107" s="208"/>
      <c r="O107" s="208"/>
      <c r="P107" s="208"/>
      <c r="Q107" s="208"/>
      <c r="R107" s="208"/>
      <c r="S107" s="208"/>
      <c r="T107" s="208"/>
      <c r="U107" s="208"/>
      <c r="V107" s="208"/>
      <c r="Z107" s="167"/>
      <c r="AA107" s="175"/>
      <c r="AB107" s="175"/>
      <c r="AC107" s="175"/>
      <c r="AD107" s="175"/>
      <c r="AE107" s="175"/>
      <c r="AF107" s="175"/>
      <c r="AG107" s="175"/>
      <c r="AH107" s="176"/>
      <c r="AJ107" s="176"/>
    </row>
    <row r="108" spans="2:36" s="133" customFormat="1" ht="11.5" x14ac:dyDescent="0.25">
      <c r="C108" s="167"/>
      <c r="D108" s="167"/>
      <c r="E108" s="167"/>
      <c r="F108" s="167"/>
      <c r="G108" s="167"/>
      <c r="H108" s="167"/>
      <c r="I108" s="167"/>
      <c r="J108" s="167"/>
      <c r="K108" s="167"/>
      <c r="L108" s="208"/>
      <c r="M108" s="208"/>
      <c r="N108" s="208"/>
      <c r="O108" s="208"/>
      <c r="P108" s="208"/>
      <c r="Q108" s="208"/>
      <c r="R108" s="208"/>
      <c r="S108" s="208"/>
      <c r="T108" s="208"/>
      <c r="U108" s="208"/>
      <c r="V108" s="208"/>
      <c r="Z108" s="167"/>
      <c r="AA108" s="175"/>
      <c r="AB108" s="175"/>
      <c r="AC108" s="175"/>
      <c r="AD108" s="175"/>
      <c r="AE108" s="175"/>
      <c r="AF108" s="175"/>
      <c r="AG108" s="175"/>
      <c r="AH108" s="176"/>
      <c r="AJ108" s="176"/>
    </row>
    <row r="109" spans="2:36" s="133" customFormat="1" ht="11.5" x14ac:dyDescent="0.25">
      <c r="C109" s="167"/>
      <c r="D109" s="167"/>
      <c r="E109" s="167"/>
      <c r="F109" s="167"/>
      <c r="G109" s="167"/>
      <c r="H109" s="167"/>
      <c r="I109" s="167"/>
      <c r="J109" s="167"/>
      <c r="K109" s="167"/>
      <c r="L109" s="208"/>
      <c r="M109" s="208"/>
      <c r="N109" s="208"/>
      <c r="O109" s="208"/>
      <c r="P109" s="208"/>
      <c r="Q109" s="208"/>
      <c r="R109" s="208"/>
      <c r="S109" s="208"/>
      <c r="T109" s="208"/>
      <c r="U109" s="208"/>
      <c r="V109" s="208"/>
      <c r="Z109" s="167"/>
      <c r="AA109" s="175"/>
      <c r="AB109" s="175"/>
      <c r="AC109" s="175"/>
      <c r="AD109" s="175"/>
      <c r="AE109" s="175"/>
      <c r="AF109" s="175"/>
      <c r="AG109" s="175"/>
      <c r="AH109" s="176"/>
      <c r="AJ109" s="176"/>
    </row>
    <row r="110" spans="2:36" s="133" customFormat="1" ht="11.5" x14ac:dyDescent="0.25">
      <c r="C110" s="167"/>
      <c r="D110" s="167"/>
      <c r="E110" s="167"/>
      <c r="F110" s="167"/>
      <c r="G110" s="167"/>
      <c r="H110" s="167"/>
      <c r="I110" s="167"/>
      <c r="J110" s="167"/>
      <c r="K110" s="167"/>
      <c r="L110" s="208"/>
      <c r="M110" s="208"/>
      <c r="N110" s="208"/>
      <c r="O110" s="208"/>
      <c r="P110" s="208"/>
      <c r="Q110" s="208"/>
      <c r="R110" s="208"/>
      <c r="S110" s="208"/>
      <c r="T110" s="208"/>
      <c r="U110" s="208"/>
      <c r="V110" s="208"/>
      <c r="Z110" s="167"/>
      <c r="AA110" s="175"/>
      <c r="AB110" s="175"/>
      <c r="AC110" s="175"/>
      <c r="AD110" s="175"/>
      <c r="AE110" s="175"/>
      <c r="AF110" s="175"/>
      <c r="AG110" s="175"/>
      <c r="AH110" s="176"/>
      <c r="AJ110" s="176"/>
    </row>
    <row r="111" spans="2:36" s="133" customFormat="1" ht="11.5" x14ac:dyDescent="0.25">
      <c r="C111" s="167"/>
      <c r="D111" s="167"/>
      <c r="E111" s="167"/>
      <c r="F111" s="167"/>
      <c r="G111" s="167"/>
      <c r="H111" s="167"/>
      <c r="I111" s="167"/>
      <c r="J111" s="167"/>
      <c r="K111" s="167"/>
      <c r="L111" s="208"/>
      <c r="M111" s="208"/>
      <c r="N111" s="208"/>
      <c r="O111" s="208"/>
      <c r="P111" s="208"/>
      <c r="Q111" s="208"/>
      <c r="R111" s="208"/>
      <c r="S111" s="208"/>
      <c r="T111" s="208"/>
      <c r="U111" s="208"/>
      <c r="V111" s="208"/>
      <c r="Z111" s="167"/>
      <c r="AA111" s="175"/>
      <c r="AB111" s="175"/>
      <c r="AC111" s="175"/>
      <c r="AD111" s="175"/>
      <c r="AE111" s="175"/>
      <c r="AF111" s="175"/>
      <c r="AG111" s="175"/>
      <c r="AH111" s="176"/>
      <c r="AJ111" s="176"/>
    </row>
    <row r="112" spans="2:36" s="133" customFormat="1" ht="11.5" x14ac:dyDescent="0.25">
      <c r="C112" s="167"/>
      <c r="D112" s="167"/>
      <c r="E112" s="167"/>
      <c r="F112" s="167"/>
      <c r="G112" s="167"/>
      <c r="H112" s="167"/>
      <c r="I112" s="167"/>
      <c r="J112" s="167"/>
      <c r="K112" s="167"/>
      <c r="L112" s="208"/>
      <c r="M112" s="208"/>
      <c r="N112" s="208"/>
      <c r="O112" s="208"/>
      <c r="P112" s="208"/>
      <c r="Q112" s="208"/>
      <c r="R112" s="208"/>
      <c r="S112" s="208"/>
      <c r="T112" s="208"/>
      <c r="U112" s="208"/>
      <c r="V112" s="208"/>
      <c r="Z112" s="167"/>
      <c r="AA112" s="175"/>
      <c r="AB112" s="175"/>
      <c r="AC112" s="175"/>
      <c r="AD112" s="175"/>
      <c r="AE112" s="175"/>
      <c r="AF112" s="175"/>
      <c r="AG112" s="175"/>
      <c r="AH112" s="176"/>
      <c r="AJ112" s="176"/>
    </row>
    <row r="113" spans="3:36" s="133" customFormat="1" ht="11.5" x14ac:dyDescent="0.25">
      <c r="C113" s="167"/>
      <c r="D113" s="167"/>
      <c r="E113" s="167"/>
      <c r="F113" s="167"/>
      <c r="G113" s="167"/>
      <c r="H113" s="167"/>
      <c r="I113" s="167"/>
      <c r="J113" s="167"/>
      <c r="K113" s="167"/>
      <c r="L113" s="208"/>
      <c r="M113" s="208"/>
      <c r="N113" s="208"/>
      <c r="O113" s="208"/>
      <c r="P113" s="208"/>
      <c r="Q113" s="208"/>
      <c r="R113" s="208"/>
      <c r="S113" s="208"/>
      <c r="T113" s="208"/>
      <c r="U113" s="208"/>
      <c r="V113" s="208"/>
      <c r="Z113" s="167"/>
      <c r="AA113" s="175"/>
      <c r="AB113" s="175"/>
      <c r="AC113" s="175"/>
      <c r="AD113" s="175"/>
      <c r="AE113" s="175"/>
      <c r="AF113" s="175"/>
      <c r="AG113" s="175"/>
      <c r="AH113" s="176"/>
      <c r="AJ113" s="176"/>
    </row>
    <row r="114" spans="3:36" s="133" customFormat="1" ht="11.5" x14ac:dyDescent="0.25">
      <c r="C114" s="167"/>
      <c r="D114" s="167"/>
      <c r="E114" s="167"/>
      <c r="F114" s="167"/>
      <c r="G114" s="167"/>
      <c r="H114" s="167"/>
      <c r="I114" s="167"/>
      <c r="J114" s="167"/>
      <c r="K114" s="167"/>
      <c r="L114" s="208"/>
      <c r="M114" s="208"/>
      <c r="N114" s="208"/>
      <c r="O114" s="208"/>
      <c r="P114" s="208"/>
      <c r="Q114" s="208"/>
      <c r="R114" s="208"/>
      <c r="S114" s="208"/>
      <c r="T114" s="208"/>
      <c r="U114" s="208"/>
      <c r="V114" s="208"/>
      <c r="Z114" s="167"/>
      <c r="AA114" s="175"/>
      <c r="AB114" s="175"/>
      <c r="AC114" s="175"/>
      <c r="AD114" s="175"/>
      <c r="AE114" s="175"/>
      <c r="AF114" s="175"/>
      <c r="AG114" s="175"/>
      <c r="AH114" s="176"/>
      <c r="AJ114" s="176"/>
    </row>
    <row r="115" spans="3:36" s="133" customFormat="1" ht="11.5" x14ac:dyDescent="0.25">
      <c r="C115" s="167"/>
      <c r="D115" s="167"/>
      <c r="E115" s="167"/>
      <c r="F115" s="167"/>
      <c r="G115" s="167"/>
      <c r="H115" s="167"/>
      <c r="I115" s="167"/>
      <c r="J115" s="167"/>
      <c r="K115" s="167"/>
      <c r="L115" s="208"/>
      <c r="M115" s="208"/>
      <c r="N115" s="208"/>
      <c r="O115" s="208"/>
      <c r="P115" s="208"/>
      <c r="Q115" s="208"/>
      <c r="R115" s="208"/>
      <c r="S115" s="208"/>
      <c r="T115" s="208"/>
      <c r="U115" s="208"/>
      <c r="V115" s="208"/>
      <c r="Z115" s="167"/>
      <c r="AA115" s="175"/>
      <c r="AB115" s="175"/>
      <c r="AC115" s="175"/>
      <c r="AD115" s="175"/>
      <c r="AE115" s="175"/>
      <c r="AF115" s="175"/>
      <c r="AG115" s="175"/>
      <c r="AH115" s="176"/>
      <c r="AJ115" s="176"/>
    </row>
    <row r="116" spans="3:36" s="133" customFormat="1" ht="11.5" x14ac:dyDescent="0.25">
      <c r="C116" s="167"/>
      <c r="D116" s="167"/>
      <c r="E116" s="167"/>
      <c r="F116" s="167"/>
      <c r="G116" s="167"/>
      <c r="H116" s="167"/>
      <c r="I116" s="167"/>
      <c r="J116" s="167"/>
      <c r="K116" s="167"/>
      <c r="L116" s="208"/>
      <c r="M116" s="208"/>
      <c r="N116" s="208"/>
      <c r="O116" s="208"/>
      <c r="P116" s="208"/>
      <c r="Q116" s="208"/>
      <c r="R116" s="208"/>
      <c r="S116" s="208"/>
      <c r="T116" s="208"/>
      <c r="U116" s="208"/>
      <c r="V116" s="208"/>
      <c r="Z116" s="167"/>
      <c r="AA116" s="175"/>
      <c r="AB116" s="175"/>
      <c r="AC116" s="175"/>
      <c r="AD116" s="175"/>
      <c r="AE116" s="175"/>
      <c r="AF116" s="175"/>
      <c r="AG116" s="175"/>
      <c r="AH116" s="176"/>
      <c r="AJ116" s="176"/>
    </row>
    <row r="117" spans="3:36" s="133" customFormat="1" ht="11.5" x14ac:dyDescent="0.25">
      <c r="C117" s="167"/>
      <c r="D117" s="167"/>
      <c r="E117" s="167"/>
      <c r="F117" s="167"/>
      <c r="G117" s="167"/>
      <c r="H117" s="167"/>
      <c r="I117" s="167"/>
      <c r="J117" s="167"/>
      <c r="K117" s="167"/>
      <c r="L117" s="208"/>
      <c r="M117" s="208"/>
      <c r="N117" s="208"/>
      <c r="O117" s="208"/>
      <c r="P117" s="208"/>
      <c r="Q117" s="208"/>
      <c r="R117" s="208"/>
      <c r="S117" s="208"/>
      <c r="T117" s="208"/>
      <c r="U117" s="208"/>
      <c r="V117" s="208"/>
      <c r="Z117" s="167"/>
      <c r="AA117" s="175"/>
      <c r="AB117" s="175"/>
      <c r="AC117" s="175"/>
      <c r="AD117" s="175"/>
      <c r="AE117" s="175"/>
      <c r="AF117" s="175"/>
      <c r="AG117" s="175"/>
      <c r="AH117" s="176"/>
      <c r="AJ117" s="176"/>
    </row>
    <row r="118" spans="3:36" s="133" customFormat="1" ht="11.5" x14ac:dyDescent="0.25">
      <c r="C118" s="167"/>
      <c r="D118" s="167"/>
      <c r="E118" s="167"/>
      <c r="F118" s="167"/>
      <c r="G118" s="167"/>
      <c r="H118" s="167"/>
      <c r="I118" s="167"/>
      <c r="J118" s="167"/>
      <c r="K118" s="167"/>
      <c r="L118" s="208"/>
      <c r="M118" s="208"/>
      <c r="N118" s="208"/>
      <c r="O118" s="208"/>
      <c r="P118" s="208"/>
      <c r="Q118" s="208"/>
      <c r="R118" s="208"/>
      <c r="S118" s="208"/>
      <c r="T118" s="208"/>
      <c r="U118" s="208"/>
      <c r="V118" s="208"/>
      <c r="Z118" s="167"/>
      <c r="AA118" s="175"/>
      <c r="AB118" s="175"/>
      <c r="AC118" s="175"/>
      <c r="AD118" s="175"/>
      <c r="AE118" s="175"/>
      <c r="AF118" s="175"/>
      <c r="AG118" s="175"/>
      <c r="AH118" s="176"/>
      <c r="AJ118" s="176"/>
    </row>
    <row r="119" spans="3:36" s="133" customFormat="1" ht="11.5" x14ac:dyDescent="0.25">
      <c r="C119" s="167"/>
      <c r="D119" s="167"/>
      <c r="E119" s="167"/>
      <c r="F119" s="167"/>
      <c r="G119" s="167"/>
      <c r="H119" s="167"/>
      <c r="I119" s="167"/>
      <c r="J119" s="167"/>
      <c r="K119" s="167"/>
      <c r="L119" s="208"/>
      <c r="M119" s="208"/>
      <c r="N119" s="208"/>
      <c r="O119" s="208"/>
      <c r="P119" s="208"/>
      <c r="Q119" s="208"/>
      <c r="R119" s="208"/>
      <c r="S119" s="208"/>
      <c r="T119" s="208"/>
      <c r="U119" s="208"/>
      <c r="V119" s="208"/>
      <c r="Z119" s="167"/>
      <c r="AA119" s="175"/>
      <c r="AB119" s="175"/>
      <c r="AC119" s="175"/>
      <c r="AD119" s="175"/>
      <c r="AE119" s="175"/>
      <c r="AF119" s="175"/>
      <c r="AG119" s="175"/>
      <c r="AH119" s="176"/>
      <c r="AJ119" s="176"/>
    </row>
    <row r="120" spans="3:36" s="133" customFormat="1" ht="11.5" x14ac:dyDescent="0.25">
      <c r="C120" s="167"/>
      <c r="D120" s="167"/>
      <c r="E120" s="167"/>
      <c r="F120" s="167"/>
      <c r="G120" s="167"/>
      <c r="H120" s="167"/>
      <c r="I120" s="167"/>
      <c r="J120" s="167"/>
      <c r="K120" s="167"/>
      <c r="L120" s="208"/>
      <c r="M120" s="208"/>
      <c r="N120" s="208"/>
      <c r="O120" s="208"/>
      <c r="P120" s="208"/>
      <c r="Q120" s="208"/>
      <c r="R120" s="208"/>
      <c r="S120" s="208"/>
      <c r="T120" s="208"/>
      <c r="U120" s="208"/>
      <c r="V120" s="208"/>
      <c r="Z120" s="167"/>
      <c r="AA120" s="175"/>
      <c r="AB120" s="175"/>
      <c r="AC120" s="175"/>
      <c r="AD120" s="175"/>
      <c r="AE120" s="175"/>
      <c r="AF120" s="175"/>
      <c r="AG120" s="175"/>
      <c r="AH120" s="176"/>
      <c r="AJ120" s="176"/>
    </row>
    <row r="121" spans="3:36" s="133" customFormat="1" ht="11.5" x14ac:dyDescent="0.25">
      <c r="C121" s="167"/>
      <c r="D121" s="167"/>
      <c r="E121" s="167"/>
      <c r="F121" s="167"/>
      <c r="G121" s="167"/>
      <c r="H121" s="167"/>
      <c r="I121" s="167"/>
      <c r="J121" s="167"/>
      <c r="K121" s="167"/>
      <c r="L121" s="208"/>
      <c r="M121" s="208"/>
      <c r="N121" s="208"/>
      <c r="O121" s="208"/>
      <c r="P121" s="208"/>
      <c r="Q121" s="208"/>
      <c r="R121" s="208"/>
      <c r="S121" s="208"/>
      <c r="T121" s="208"/>
      <c r="U121" s="208"/>
      <c r="V121" s="208"/>
      <c r="Z121" s="167"/>
      <c r="AA121" s="175"/>
      <c r="AB121" s="175"/>
      <c r="AC121" s="175"/>
      <c r="AD121" s="175"/>
      <c r="AE121" s="175"/>
      <c r="AF121" s="175"/>
      <c r="AG121" s="175"/>
      <c r="AH121" s="176"/>
      <c r="AJ121" s="176"/>
    </row>
    <row r="122" spans="3:36" s="133" customFormat="1" ht="11.5" x14ac:dyDescent="0.25">
      <c r="C122" s="167"/>
      <c r="D122" s="167"/>
      <c r="E122" s="167"/>
      <c r="F122" s="167"/>
      <c r="G122" s="167"/>
      <c r="H122" s="167"/>
      <c r="I122" s="167"/>
      <c r="J122" s="167"/>
      <c r="K122" s="167"/>
      <c r="L122" s="208"/>
      <c r="M122" s="208"/>
      <c r="N122" s="208"/>
      <c r="O122" s="208"/>
      <c r="P122" s="208"/>
      <c r="Q122" s="208"/>
      <c r="R122" s="208"/>
      <c r="S122" s="208"/>
      <c r="T122" s="208"/>
      <c r="U122" s="208"/>
      <c r="V122" s="208"/>
      <c r="Z122" s="167"/>
      <c r="AA122" s="175"/>
      <c r="AB122" s="175"/>
      <c r="AC122" s="175"/>
      <c r="AD122" s="175"/>
      <c r="AE122" s="175"/>
      <c r="AF122" s="175"/>
      <c r="AG122" s="175"/>
      <c r="AH122" s="176"/>
      <c r="AJ122" s="176"/>
    </row>
    <row r="123" spans="3:36" s="133" customFormat="1" ht="11.5" x14ac:dyDescent="0.25">
      <c r="C123" s="167"/>
      <c r="D123" s="167"/>
      <c r="E123" s="167"/>
      <c r="F123" s="167"/>
      <c r="G123" s="167"/>
      <c r="H123" s="167"/>
      <c r="I123" s="167"/>
      <c r="J123" s="167"/>
      <c r="K123" s="167"/>
      <c r="L123" s="208"/>
      <c r="M123" s="208"/>
      <c r="N123" s="208"/>
      <c r="O123" s="208"/>
      <c r="P123" s="208"/>
      <c r="Q123" s="208"/>
      <c r="R123" s="208"/>
      <c r="S123" s="208"/>
      <c r="T123" s="208"/>
      <c r="U123" s="208"/>
      <c r="V123" s="208"/>
      <c r="Z123" s="167"/>
      <c r="AA123" s="175"/>
      <c r="AB123" s="175"/>
      <c r="AC123" s="175"/>
      <c r="AD123" s="175"/>
      <c r="AE123" s="175"/>
      <c r="AF123" s="175"/>
      <c r="AG123" s="175"/>
      <c r="AH123" s="176"/>
      <c r="AJ123" s="176"/>
    </row>
    <row r="124" spans="3:36" s="133" customFormat="1" ht="11.5" x14ac:dyDescent="0.25">
      <c r="C124" s="167"/>
      <c r="D124" s="167"/>
      <c r="E124" s="167"/>
      <c r="F124" s="167"/>
      <c r="G124" s="167"/>
      <c r="H124" s="167"/>
      <c r="I124" s="167"/>
      <c r="J124" s="167"/>
      <c r="K124" s="167"/>
      <c r="L124" s="208"/>
      <c r="M124" s="208"/>
      <c r="N124" s="208"/>
      <c r="O124" s="208"/>
      <c r="P124" s="208"/>
      <c r="Q124" s="208"/>
      <c r="R124" s="208"/>
      <c r="S124" s="208"/>
      <c r="T124" s="208"/>
      <c r="U124" s="208"/>
      <c r="V124" s="208"/>
      <c r="Z124" s="167"/>
      <c r="AA124" s="175"/>
      <c r="AB124" s="175"/>
      <c r="AC124" s="175"/>
      <c r="AD124" s="175"/>
      <c r="AE124" s="175"/>
      <c r="AF124" s="175"/>
      <c r="AG124" s="175"/>
      <c r="AH124" s="176"/>
      <c r="AJ124" s="176"/>
    </row>
    <row r="125" spans="3:36" s="133" customFormat="1" ht="11.5" x14ac:dyDescent="0.25">
      <c r="C125" s="167"/>
      <c r="D125" s="167"/>
      <c r="E125" s="167"/>
      <c r="F125" s="167"/>
      <c r="G125" s="167"/>
      <c r="H125" s="167"/>
      <c r="I125" s="167"/>
      <c r="J125" s="167"/>
      <c r="K125" s="167"/>
      <c r="L125" s="208"/>
      <c r="M125" s="208"/>
      <c r="N125" s="208"/>
      <c r="O125" s="208"/>
      <c r="P125" s="208"/>
      <c r="Q125" s="208"/>
      <c r="R125" s="208"/>
      <c r="S125" s="208"/>
      <c r="T125" s="208"/>
      <c r="U125" s="208"/>
      <c r="V125" s="208"/>
      <c r="Z125" s="167"/>
      <c r="AA125" s="175"/>
      <c r="AB125" s="175"/>
      <c r="AC125" s="175"/>
      <c r="AD125" s="175"/>
      <c r="AE125" s="175"/>
      <c r="AF125" s="175"/>
      <c r="AG125" s="175"/>
      <c r="AH125" s="176"/>
      <c r="AJ125" s="176"/>
    </row>
    <row r="126" spans="3:36" s="133" customFormat="1" ht="11.5" x14ac:dyDescent="0.25">
      <c r="C126" s="167"/>
      <c r="D126" s="167"/>
      <c r="E126" s="167"/>
      <c r="F126" s="167"/>
      <c r="G126" s="167"/>
      <c r="H126" s="167"/>
      <c r="I126" s="167"/>
      <c r="J126" s="167"/>
      <c r="K126" s="167"/>
      <c r="L126" s="208"/>
      <c r="M126" s="208"/>
      <c r="N126" s="208"/>
      <c r="O126" s="208"/>
      <c r="P126" s="208"/>
      <c r="Q126" s="208"/>
      <c r="R126" s="208"/>
      <c r="S126" s="208"/>
      <c r="T126" s="208"/>
      <c r="U126" s="208"/>
      <c r="V126" s="208"/>
      <c r="Z126" s="167"/>
      <c r="AA126" s="175"/>
      <c r="AB126" s="175"/>
      <c r="AC126" s="175"/>
      <c r="AD126" s="175"/>
      <c r="AE126" s="175"/>
      <c r="AF126" s="175"/>
      <c r="AG126" s="175"/>
      <c r="AH126" s="176"/>
      <c r="AJ126" s="176"/>
    </row>
    <row r="127" spans="3:36" s="133" customFormat="1" ht="11.5" x14ac:dyDescent="0.25">
      <c r="C127" s="167"/>
      <c r="D127" s="167"/>
      <c r="E127" s="167"/>
      <c r="F127" s="167"/>
      <c r="G127" s="167"/>
      <c r="H127" s="167"/>
      <c r="I127" s="167"/>
      <c r="J127" s="167"/>
      <c r="K127" s="167"/>
      <c r="L127" s="208"/>
      <c r="M127" s="208"/>
      <c r="N127" s="208"/>
      <c r="O127" s="208"/>
      <c r="P127" s="208"/>
      <c r="Q127" s="208"/>
      <c r="R127" s="208"/>
      <c r="S127" s="208"/>
      <c r="T127" s="208"/>
      <c r="U127" s="208"/>
      <c r="V127" s="208"/>
      <c r="Z127" s="167"/>
      <c r="AA127" s="175"/>
      <c r="AB127" s="175"/>
      <c r="AC127" s="175"/>
      <c r="AD127" s="175"/>
      <c r="AE127" s="175"/>
      <c r="AF127" s="175"/>
      <c r="AG127" s="175"/>
      <c r="AH127" s="176"/>
      <c r="AJ127" s="176"/>
    </row>
    <row r="128" spans="3:36" s="133" customFormat="1" ht="11.5" x14ac:dyDescent="0.25">
      <c r="C128" s="167"/>
      <c r="D128" s="167"/>
      <c r="E128" s="167"/>
      <c r="F128" s="167"/>
      <c r="G128" s="167"/>
      <c r="H128" s="167"/>
      <c r="I128" s="167"/>
      <c r="J128" s="167"/>
      <c r="K128" s="167"/>
      <c r="L128" s="208"/>
      <c r="M128" s="208"/>
      <c r="N128" s="208"/>
      <c r="O128" s="208"/>
      <c r="P128" s="208"/>
      <c r="Q128" s="208"/>
      <c r="R128" s="208"/>
      <c r="S128" s="208"/>
      <c r="T128" s="208"/>
      <c r="U128" s="208"/>
      <c r="V128" s="208"/>
      <c r="Z128" s="167"/>
      <c r="AA128" s="175"/>
      <c r="AB128" s="175"/>
      <c r="AC128" s="175"/>
      <c r="AD128" s="175"/>
      <c r="AE128" s="175"/>
      <c r="AF128" s="175"/>
      <c r="AG128" s="175"/>
      <c r="AH128" s="176"/>
      <c r="AJ128" s="176"/>
    </row>
    <row r="129" spans="3:36" s="133" customFormat="1" ht="11.5" x14ac:dyDescent="0.25">
      <c r="C129" s="167"/>
      <c r="D129" s="167"/>
      <c r="E129" s="167"/>
      <c r="F129" s="167"/>
      <c r="G129" s="167"/>
      <c r="H129" s="167"/>
      <c r="I129" s="167"/>
      <c r="J129" s="167"/>
      <c r="K129" s="167"/>
      <c r="L129" s="208"/>
      <c r="M129" s="208"/>
      <c r="N129" s="208"/>
      <c r="O129" s="208"/>
      <c r="P129" s="208"/>
      <c r="Q129" s="208"/>
      <c r="R129" s="208"/>
      <c r="S129" s="208"/>
      <c r="T129" s="208"/>
      <c r="U129" s="208"/>
      <c r="V129" s="208"/>
      <c r="Z129" s="167"/>
      <c r="AA129" s="175"/>
      <c r="AB129" s="175"/>
      <c r="AC129" s="175"/>
      <c r="AD129" s="175"/>
      <c r="AE129" s="175"/>
      <c r="AF129" s="175"/>
      <c r="AG129" s="175"/>
      <c r="AH129" s="176"/>
      <c r="AJ129" s="176"/>
    </row>
    <row r="130" spans="3:36" s="133" customFormat="1" ht="11.5" x14ac:dyDescent="0.25">
      <c r="C130" s="167"/>
      <c r="D130" s="167"/>
      <c r="E130" s="167"/>
      <c r="F130" s="167"/>
      <c r="G130" s="167"/>
      <c r="H130" s="167"/>
      <c r="I130" s="167"/>
      <c r="J130" s="167"/>
      <c r="K130" s="167"/>
      <c r="L130" s="208"/>
      <c r="M130" s="208"/>
      <c r="N130" s="208"/>
      <c r="O130" s="208"/>
      <c r="P130" s="208"/>
      <c r="Q130" s="208"/>
      <c r="R130" s="208"/>
      <c r="S130" s="208"/>
      <c r="T130" s="208"/>
      <c r="U130" s="208"/>
      <c r="V130" s="208"/>
      <c r="Z130" s="167"/>
      <c r="AA130" s="175"/>
      <c r="AB130" s="175"/>
      <c r="AC130" s="175"/>
      <c r="AD130" s="175"/>
      <c r="AE130" s="175"/>
      <c r="AF130" s="175"/>
      <c r="AG130" s="175"/>
      <c r="AH130" s="176"/>
      <c r="AJ130" s="176"/>
    </row>
    <row r="131" spans="3:36" s="133" customFormat="1" ht="11.5" x14ac:dyDescent="0.25">
      <c r="C131" s="167"/>
      <c r="D131" s="167"/>
      <c r="E131" s="167"/>
      <c r="F131" s="167"/>
      <c r="G131" s="167"/>
      <c r="H131" s="167"/>
      <c r="I131" s="167"/>
      <c r="J131" s="167"/>
      <c r="K131" s="167"/>
      <c r="L131" s="208"/>
      <c r="M131" s="208"/>
      <c r="N131" s="208"/>
      <c r="O131" s="208"/>
      <c r="P131" s="208"/>
      <c r="Q131" s="208"/>
      <c r="R131" s="208"/>
      <c r="S131" s="208"/>
      <c r="T131" s="208"/>
      <c r="U131" s="208"/>
      <c r="V131" s="208"/>
      <c r="Z131" s="167"/>
      <c r="AA131" s="175"/>
      <c r="AB131" s="175"/>
      <c r="AC131" s="175"/>
      <c r="AD131" s="175"/>
      <c r="AE131" s="175"/>
      <c r="AF131" s="175"/>
      <c r="AG131" s="175"/>
      <c r="AH131" s="176"/>
      <c r="AJ131" s="176"/>
    </row>
    <row r="132" spans="3:36" s="133" customFormat="1" ht="11.5" x14ac:dyDescent="0.25">
      <c r="C132" s="167"/>
      <c r="D132" s="167"/>
      <c r="E132" s="167"/>
      <c r="F132" s="167"/>
      <c r="G132" s="167"/>
      <c r="H132" s="167"/>
      <c r="I132" s="167"/>
      <c r="J132" s="167"/>
      <c r="K132" s="167"/>
      <c r="L132" s="208"/>
      <c r="M132" s="208"/>
      <c r="N132" s="208"/>
      <c r="O132" s="208"/>
      <c r="P132" s="208"/>
      <c r="Q132" s="208"/>
      <c r="R132" s="208"/>
      <c r="S132" s="208"/>
      <c r="T132" s="208"/>
      <c r="U132" s="208"/>
      <c r="V132" s="208"/>
      <c r="Z132" s="167"/>
      <c r="AA132" s="175"/>
      <c r="AB132" s="175"/>
      <c r="AC132" s="175"/>
      <c r="AD132" s="175"/>
      <c r="AE132" s="175"/>
      <c r="AF132" s="175"/>
      <c r="AG132" s="175"/>
      <c r="AH132" s="176"/>
      <c r="AJ132" s="176"/>
    </row>
    <row r="133" spans="3:36" s="133" customFormat="1" ht="11.5" x14ac:dyDescent="0.25">
      <c r="C133" s="167"/>
      <c r="D133" s="167"/>
      <c r="E133" s="167"/>
      <c r="F133" s="167"/>
      <c r="G133" s="167"/>
      <c r="H133" s="167"/>
      <c r="I133" s="167"/>
      <c r="J133" s="167"/>
      <c r="K133" s="167"/>
      <c r="L133" s="208"/>
      <c r="M133" s="208"/>
      <c r="N133" s="208"/>
      <c r="O133" s="208"/>
      <c r="P133" s="208"/>
      <c r="Q133" s="208"/>
      <c r="R133" s="208"/>
      <c r="S133" s="208"/>
      <c r="T133" s="208"/>
      <c r="U133" s="208"/>
      <c r="V133" s="208"/>
      <c r="Z133" s="167"/>
      <c r="AA133" s="175"/>
      <c r="AB133" s="175"/>
      <c r="AC133" s="175"/>
      <c r="AD133" s="175"/>
      <c r="AE133" s="175"/>
      <c r="AF133" s="175"/>
      <c r="AG133" s="175"/>
      <c r="AH133" s="176"/>
      <c r="AJ133" s="176"/>
    </row>
    <row r="134" spans="3:36" s="133" customFormat="1" ht="11.5" x14ac:dyDescent="0.25">
      <c r="C134" s="167"/>
      <c r="D134" s="167"/>
      <c r="E134" s="167"/>
      <c r="F134" s="167"/>
      <c r="G134" s="167"/>
      <c r="H134" s="167"/>
      <c r="I134" s="167"/>
      <c r="J134" s="167"/>
      <c r="K134" s="167"/>
      <c r="L134" s="208"/>
      <c r="M134" s="208"/>
      <c r="N134" s="208"/>
      <c r="O134" s="208"/>
      <c r="P134" s="208"/>
      <c r="Q134" s="208"/>
      <c r="R134" s="208"/>
      <c r="S134" s="208"/>
      <c r="T134" s="208"/>
      <c r="U134" s="208"/>
      <c r="V134" s="208"/>
      <c r="Z134" s="167"/>
      <c r="AA134" s="175"/>
      <c r="AB134" s="175"/>
      <c r="AC134" s="175"/>
      <c r="AD134" s="175"/>
      <c r="AE134" s="175"/>
      <c r="AF134" s="175"/>
      <c r="AG134" s="175"/>
      <c r="AH134" s="176"/>
      <c r="AJ134" s="176"/>
    </row>
    <row r="135" spans="3:36" s="133" customFormat="1" ht="11.5" x14ac:dyDescent="0.25">
      <c r="C135" s="167"/>
      <c r="D135" s="167"/>
      <c r="E135" s="167"/>
      <c r="F135" s="167"/>
      <c r="G135" s="167"/>
      <c r="H135" s="167"/>
      <c r="I135" s="167"/>
      <c r="J135" s="167"/>
      <c r="K135" s="167"/>
      <c r="L135" s="208"/>
      <c r="M135" s="208"/>
      <c r="N135" s="208"/>
      <c r="O135" s="208"/>
      <c r="P135" s="208"/>
      <c r="Q135" s="208"/>
      <c r="R135" s="208"/>
      <c r="S135" s="208"/>
      <c r="T135" s="208"/>
      <c r="U135" s="208"/>
      <c r="V135" s="208"/>
      <c r="Z135" s="167"/>
      <c r="AA135" s="175"/>
      <c r="AB135" s="175"/>
      <c r="AC135" s="175"/>
      <c r="AD135" s="175"/>
      <c r="AE135" s="175"/>
      <c r="AF135" s="175"/>
      <c r="AG135" s="175"/>
      <c r="AH135" s="176"/>
      <c r="AJ135" s="176"/>
    </row>
    <row r="136" spans="3:36" s="133" customFormat="1" ht="11.5" x14ac:dyDescent="0.25">
      <c r="C136" s="167"/>
      <c r="D136" s="167"/>
      <c r="E136" s="167"/>
      <c r="F136" s="167"/>
      <c r="G136" s="167"/>
      <c r="H136" s="167"/>
      <c r="I136" s="167"/>
      <c r="J136" s="167"/>
      <c r="K136" s="167"/>
      <c r="L136" s="208"/>
      <c r="M136" s="208"/>
      <c r="N136" s="208"/>
      <c r="O136" s="208"/>
      <c r="P136" s="208"/>
      <c r="Q136" s="208"/>
      <c r="R136" s="208"/>
      <c r="S136" s="208"/>
      <c r="T136" s="208"/>
      <c r="U136" s="208"/>
      <c r="V136" s="208"/>
      <c r="Z136" s="167"/>
      <c r="AA136" s="175"/>
      <c r="AB136" s="175"/>
      <c r="AC136" s="175"/>
      <c r="AD136" s="175"/>
      <c r="AE136" s="175"/>
      <c r="AF136" s="175"/>
      <c r="AG136" s="175"/>
      <c r="AH136" s="176"/>
      <c r="AJ136" s="176"/>
    </row>
    <row r="137" spans="3:36" s="133" customFormat="1" ht="11.5" x14ac:dyDescent="0.25">
      <c r="C137" s="167"/>
      <c r="D137" s="167"/>
      <c r="E137" s="167"/>
      <c r="F137" s="167"/>
      <c r="G137" s="167"/>
      <c r="H137" s="167"/>
      <c r="I137" s="167"/>
      <c r="J137" s="167"/>
      <c r="K137" s="167"/>
      <c r="L137" s="208"/>
      <c r="M137" s="208"/>
      <c r="N137" s="208"/>
      <c r="O137" s="208"/>
      <c r="P137" s="208"/>
      <c r="Q137" s="208"/>
      <c r="R137" s="208"/>
      <c r="S137" s="208"/>
      <c r="T137" s="208"/>
      <c r="U137" s="208"/>
      <c r="V137" s="208"/>
      <c r="Z137" s="167"/>
      <c r="AA137" s="175"/>
      <c r="AB137" s="175"/>
      <c r="AC137" s="175"/>
      <c r="AD137" s="175"/>
      <c r="AE137" s="175"/>
      <c r="AF137" s="175"/>
      <c r="AG137" s="175"/>
      <c r="AH137" s="176"/>
      <c r="AJ137" s="176"/>
    </row>
    <row r="138" spans="3:36" s="133" customFormat="1" ht="11.5" x14ac:dyDescent="0.25">
      <c r="C138" s="167"/>
      <c r="D138" s="167"/>
      <c r="E138" s="167"/>
      <c r="F138" s="167"/>
      <c r="G138" s="167"/>
      <c r="H138" s="167"/>
      <c r="I138" s="167"/>
      <c r="J138" s="167"/>
      <c r="K138" s="167"/>
      <c r="L138" s="208"/>
      <c r="M138" s="208"/>
      <c r="N138" s="208"/>
      <c r="O138" s="208"/>
      <c r="P138" s="208"/>
      <c r="Q138" s="208"/>
      <c r="R138" s="208"/>
      <c r="S138" s="208"/>
      <c r="T138" s="208"/>
      <c r="U138" s="208"/>
      <c r="V138" s="208"/>
      <c r="Z138" s="167"/>
      <c r="AA138" s="175"/>
      <c r="AB138" s="175"/>
      <c r="AC138" s="175"/>
      <c r="AD138" s="175"/>
      <c r="AE138" s="175"/>
      <c r="AF138" s="175"/>
      <c r="AG138" s="175"/>
      <c r="AH138" s="176"/>
      <c r="AJ138" s="176"/>
    </row>
    <row r="139" spans="3:36" s="133" customFormat="1" ht="11.5" x14ac:dyDescent="0.25">
      <c r="C139" s="167"/>
      <c r="D139" s="167"/>
      <c r="E139" s="167"/>
      <c r="F139" s="167"/>
      <c r="G139" s="167"/>
      <c r="H139" s="167"/>
      <c r="I139" s="167"/>
      <c r="J139" s="167"/>
      <c r="K139" s="167"/>
      <c r="L139" s="208"/>
      <c r="M139" s="208"/>
      <c r="N139" s="208"/>
      <c r="O139" s="208"/>
      <c r="P139" s="208"/>
      <c r="Q139" s="208"/>
      <c r="R139" s="208"/>
      <c r="S139" s="208"/>
      <c r="T139" s="208"/>
      <c r="U139" s="208"/>
      <c r="V139" s="208"/>
      <c r="Z139" s="167"/>
      <c r="AA139" s="175"/>
      <c r="AB139" s="175"/>
      <c r="AC139" s="175"/>
      <c r="AD139" s="175"/>
      <c r="AE139" s="175"/>
      <c r="AF139" s="175"/>
      <c r="AG139" s="175"/>
      <c r="AH139" s="176"/>
      <c r="AJ139" s="176"/>
    </row>
    <row r="140" spans="3:36" s="133" customFormat="1" ht="11.5" x14ac:dyDescent="0.25">
      <c r="C140" s="167"/>
      <c r="D140" s="167"/>
      <c r="E140" s="167"/>
      <c r="F140" s="167"/>
      <c r="G140" s="167"/>
      <c r="H140" s="167"/>
      <c r="I140" s="167"/>
      <c r="J140" s="167"/>
      <c r="K140" s="167"/>
      <c r="L140" s="208"/>
      <c r="M140" s="208"/>
      <c r="N140" s="208"/>
      <c r="O140" s="208"/>
      <c r="P140" s="208"/>
      <c r="Q140" s="208"/>
      <c r="R140" s="208"/>
      <c r="S140" s="208"/>
      <c r="T140" s="208"/>
      <c r="U140" s="208"/>
      <c r="V140" s="208"/>
      <c r="Z140" s="167"/>
      <c r="AA140" s="175"/>
      <c r="AB140" s="175"/>
      <c r="AC140" s="175"/>
      <c r="AD140" s="175"/>
      <c r="AE140" s="175"/>
      <c r="AF140" s="175"/>
      <c r="AG140" s="175"/>
      <c r="AH140" s="176"/>
      <c r="AJ140" s="176"/>
    </row>
    <row r="141" spans="3:36" s="133" customFormat="1" ht="11.5" x14ac:dyDescent="0.25">
      <c r="C141" s="167"/>
      <c r="D141" s="167"/>
      <c r="E141" s="167"/>
      <c r="F141" s="167"/>
      <c r="G141" s="167"/>
      <c r="H141" s="167"/>
      <c r="I141" s="167"/>
      <c r="J141" s="167"/>
      <c r="K141" s="167"/>
      <c r="L141" s="208"/>
      <c r="M141" s="208"/>
      <c r="N141" s="208"/>
      <c r="O141" s="208"/>
      <c r="P141" s="208"/>
      <c r="Q141" s="208"/>
      <c r="R141" s="208"/>
      <c r="S141" s="208"/>
      <c r="T141" s="208"/>
      <c r="U141" s="208"/>
      <c r="V141" s="208"/>
      <c r="Z141" s="167"/>
      <c r="AA141" s="175"/>
      <c r="AB141" s="175"/>
      <c r="AC141" s="175"/>
      <c r="AD141" s="175"/>
      <c r="AE141" s="175"/>
      <c r="AF141" s="175"/>
      <c r="AG141" s="175"/>
      <c r="AH141" s="176"/>
      <c r="AJ141" s="176"/>
    </row>
    <row r="142" spans="3:36" s="133" customFormat="1" ht="11.5" x14ac:dyDescent="0.25">
      <c r="C142" s="167"/>
      <c r="D142" s="167"/>
      <c r="E142" s="167"/>
      <c r="F142" s="167"/>
      <c r="G142" s="167"/>
      <c r="H142" s="167"/>
      <c r="I142" s="167"/>
      <c r="J142" s="167"/>
      <c r="K142" s="167"/>
      <c r="L142" s="208"/>
      <c r="M142" s="208"/>
      <c r="N142" s="208"/>
      <c r="O142" s="208"/>
      <c r="P142" s="208"/>
      <c r="Q142" s="208"/>
      <c r="R142" s="208"/>
      <c r="S142" s="208"/>
      <c r="T142" s="208"/>
      <c r="U142" s="208"/>
      <c r="V142" s="208"/>
      <c r="Z142" s="167"/>
      <c r="AA142" s="175"/>
      <c r="AB142" s="175"/>
      <c r="AC142" s="175"/>
      <c r="AD142" s="175"/>
      <c r="AE142" s="175"/>
      <c r="AF142" s="175"/>
      <c r="AG142" s="175"/>
      <c r="AH142" s="176"/>
      <c r="AJ142" s="176"/>
    </row>
    <row r="143" spans="3:36" s="133" customFormat="1" ht="11.5" x14ac:dyDescent="0.25">
      <c r="C143" s="167"/>
      <c r="D143" s="167"/>
      <c r="E143" s="167"/>
      <c r="F143" s="167"/>
      <c r="G143" s="167"/>
      <c r="H143" s="167"/>
      <c r="I143" s="167"/>
      <c r="J143" s="167"/>
      <c r="K143" s="167"/>
      <c r="L143" s="208"/>
      <c r="M143" s="208"/>
      <c r="N143" s="208"/>
      <c r="O143" s="208"/>
      <c r="P143" s="208"/>
      <c r="Q143" s="208"/>
      <c r="R143" s="208"/>
      <c r="S143" s="208"/>
      <c r="T143" s="208"/>
      <c r="U143" s="208"/>
      <c r="V143" s="208"/>
      <c r="Z143" s="167"/>
      <c r="AA143" s="175"/>
      <c r="AB143" s="175"/>
      <c r="AC143" s="175"/>
      <c r="AD143" s="175"/>
      <c r="AE143" s="175"/>
      <c r="AF143" s="175"/>
      <c r="AG143" s="175"/>
      <c r="AH143" s="176"/>
      <c r="AJ143" s="176"/>
    </row>
    <row r="144" spans="3:36" s="133" customFormat="1" ht="11.5" x14ac:dyDescent="0.25">
      <c r="C144" s="167"/>
      <c r="D144" s="167"/>
      <c r="E144" s="167"/>
      <c r="F144" s="167"/>
      <c r="G144" s="167"/>
      <c r="H144" s="167"/>
      <c r="I144" s="167"/>
      <c r="J144" s="167"/>
      <c r="K144" s="167"/>
      <c r="L144" s="208"/>
      <c r="M144" s="208"/>
      <c r="N144" s="208"/>
      <c r="O144" s="208"/>
      <c r="P144" s="208"/>
      <c r="Q144" s="208"/>
      <c r="R144" s="208"/>
      <c r="S144" s="208"/>
      <c r="T144" s="208"/>
      <c r="U144" s="208"/>
      <c r="V144" s="208"/>
      <c r="Z144" s="167"/>
      <c r="AA144" s="175"/>
      <c r="AB144" s="175"/>
      <c r="AC144" s="175"/>
      <c r="AD144" s="175"/>
      <c r="AE144" s="175"/>
      <c r="AF144" s="175"/>
      <c r="AG144" s="175"/>
      <c r="AH144" s="176"/>
      <c r="AJ144" s="176"/>
    </row>
    <row r="145" spans="1:62" s="133" customFormat="1" ht="11.5" x14ac:dyDescent="0.25">
      <c r="C145" s="167"/>
      <c r="D145" s="167"/>
      <c r="E145" s="167"/>
      <c r="F145" s="167"/>
      <c r="G145" s="167"/>
      <c r="H145" s="167"/>
      <c r="I145" s="167"/>
      <c r="J145" s="167"/>
      <c r="K145" s="167"/>
      <c r="L145" s="208"/>
      <c r="M145" s="208"/>
      <c r="N145" s="208"/>
      <c r="O145" s="208"/>
      <c r="P145" s="208"/>
      <c r="Q145" s="208"/>
      <c r="R145" s="208"/>
      <c r="S145" s="208"/>
      <c r="T145" s="208"/>
      <c r="U145" s="208"/>
      <c r="V145" s="208"/>
      <c r="Z145" s="167"/>
      <c r="AA145" s="175"/>
      <c r="AB145" s="175"/>
      <c r="AC145" s="175"/>
      <c r="AD145" s="175"/>
      <c r="AE145" s="175"/>
      <c r="AF145" s="175"/>
      <c r="AG145" s="175"/>
      <c r="AH145" s="176"/>
      <c r="AJ145" s="176"/>
    </row>
    <row r="146" spans="1:62" s="177" customFormat="1" ht="11.5" x14ac:dyDescent="0.25">
      <c r="A146" s="133"/>
      <c r="B146" s="133"/>
      <c r="C146" s="167"/>
      <c r="D146" s="167"/>
      <c r="E146" s="167"/>
      <c r="F146" s="167"/>
      <c r="G146" s="167"/>
      <c r="H146" s="167"/>
      <c r="I146" s="167"/>
      <c r="J146" s="167"/>
      <c r="K146" s="167"/>
      <c r="L146" s="208"/>
      <c r="M146" s="208"/>
      <c r="N146" s="208"/>
      <c r="O146" s="208"/>
      <c r="P146" s="208"/>
      <c r="Q146" s="208"/>
      <c r="R146" s="208"/>
      <c r="S146" s="208"/>
      <c r="T146" s="208"/>
      <c r="U146" s="208"/>
      <c r="V146" s="208"/>
      <c r="W146" s="133"/>
      <c r="X146" s="133"/>
      <c r="Y146" s="133"/>
      <c r="Z146" s="167"/>
      <c r="AA146" s="175"/>
      <c r="AB146" s="175"/>
      <c r="AC146" s="175"/>
      <c r="AD146" s="175"/>
      <c r="AE146" s="175"/>
      <c r="AF146" s="175"/>
      <c r="AG146" s="175"/>
      <c r="AH146" s="176"/>
      <c r="AI146" s="133"/>
      <c r="AJ146" s="176"/>
      <c r="AK146" s="133"/>
      <c r="AL146" s="133"/>
      <c r="AM146" s="133"/>
      <c r="AN146" s="133"/>
      <c r="AO146" s="133"/>
      <c r="AP146" s="133"/>
      <c r="AQ146" s="133"/>
      <c r="AR146" s="133"/>
      <c r="AS146" s="133"/>
      <c r="AT146" s="133"/>
      <c r="AU146" s="133"/>
      <c r="AV146" s="133"/>
      <c r="AW146" s="133"/>
      <c r="AX146" s="133"/>
      <c r="AY146" s="133"/>
      <c r="AZ146" s="133"/>
      <c r="BA146" s="133"/>
      <c r="BB146" s="133"/>
      <c r="BC146" s="133"/>
      <c r="BD146" s="133"/>
      <c r="BE146" s="133"/>
      <c r="BF146" s="133"/>
      <c r="BG146" s="133"/>
      <c r="BH146" s="133"/>
      <c r="BI146" s="133"/>
      <c r="BJ146" s="133"/>
    </row>
    <row r="147" spans="1:62" s="177" customFormat="1" ht="11.5" x14ac:dyDescent="0.25">
      <c r="A147" s="133"/>
      <c r="B147" s="133"/>
      <c r="C147" s="167"/>
      <c r="D147" s="167"/>
      <c r="E147" s="167"/>
      <c r="F147" s="167"/>
      <c r="G147" s="167"/>
      <c r="H147" s="167"/>
      <c r="I147" s="167"/>
      <c r="J147" s="167"/>
      <c r="K147" s="167"/>
      <c r="L147" s="208"/>
      <c r="M147" s="208"/>
      <c r="N147" s="208"/>
      <c r="O147" s="208"/>
      <c r="P147" s="208"/>
      <c r="Q147" s="208"/>
      <c r="R147" s="208"/>
      <c r="S147" s="208"/>
      <c r="T147" s="208"/>
      <c r="U147" s="208"/>
      <c r="V147" s="208"/>
      <c r="W147" s="133"/>
      <c r="X147" s="133"/>
      <c r="Y147" s="133"/>
      <c r="Z147" s="167"/>
      <c r="AA147" s="175"/>
      <c r="AB147" s="175"/>
      <c r="AC147" s="175"/>
      <c r="AD147" s="175"/>
      <c r="AE147" s="175"/>
      <c r="AF147" s="175"/>
      <c r="AG147" s="175"/>
      <c r="AH147" s="176"/>
      <c r="AI147" s="133"/>
      <c r="AJ147" s="176"/>
      <c r="AK147" s="133"/>
      <c r="AL147" s="133"/>
      <c r="AM147" s="133"/>
      <c r="AN147" s="133"/>
      <c r="AO147" s="133"/>
      <c r="AP147" s="133"/>
      <c r="AQ147" s="133"/>
      <c r="AR147" s="133"/>
      <c r="AS147" s="133"/>
      <c r="AT147" s="133"/>
      <c r="AU147" s="133"/>
      <c r="AV147" s="133"/>
      <c r="AW147" s="133"/>
      <c r="AX147" s="133"/>
      <c r="AY147" s="133"/>
      <c r="AZ147" s="133"/>
      <c r="BA147" s="133"/>
      <c r="BB147" s="133"/>
      <c r="BC147" s="133"/>
      <c r="BD147" s="133"/>
      <c r="BE147" s="133"/>
      <c r="BF147" s="133"/>
      <c r="BG147" s="133"/>
      <c r="BH147" s="133"/>
      <c r="BI147" s="133"/>
      <c r="BJ147" s="133"/>
    </row>
    <row r="148" spans="1:62" s="177" customFormat="1" ht="11.5" x14ac:dyDescent="0.25">
      <c r="A148" s="133"/>
      <c r="B148" s="133"/>
      <c r="C148" s="167"/>
      <c r="D148" s="167"/>
      <c r="E148" s="167"/>
      <c r="F148" s="167"/>
      <c r="G148" s="167"/>
      <c r="H148" s="167"/>
      <c r="I148" s="167"/>
      <c r="J148" s="167"/>
      <c r="K148" s="167"/>
      <c r="L148" s="208"/>
      <c r="M148" s="208"/>
      <c r="N148" s="208"/>
      <c r="O148" s="208"/>
      <c r="P148" s="208"/>
      <c r="Q148" s="208"/>
      <c r="R148" s="208"/>
      <c r="S148" s="208"/>
      <c r="T148" s="208"/>
      <c r="U148" s="208"/>
      <c r="V148" s="208"/>
      <c r="W148" s="133"/>
      <c r="X148" s="133"/>
      <c r="Y148" s="133"/>
      <c r="Z148" s="167"/>
      <c r="AA148" s="175"/>
      <c r="AB148" s="175"/>
      <c r="AC148" s="175"/>
      <c r="AD148" s="175"/>
      <c r="AE148" s="175"/>
      <c r="AF148" s="175"/>
      <c r="AG148" s="175"/>
      <c r="AH148" s="176"/>
      <c r="AI148" s="133"/>
      <c r="AJ148" s="176"/>
      <c r="AK148" s="133"/>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3"/>
      <c r="BH148" s="133"/>
      <c r="BI148" s="133"/>
      <c r="BJ148" s="133"/>
    </row>
    <row r="149" spans="1:62" s="177" customFormat="1" ht="11.5" x14ac:dyDescent="0.25">
      <c r="A149" s="133"/>
      <c r="B149" s="133"/>
      <c r="C149" s="167"/>
      <c r="D149" s="167"/>
      <c r="E149" s="167"/>
      <c r="F149" s="167"/>
      <c r="G149" s="167"/>
      <c r="H149" s="167"/>
      <c r="I149" s="167"/>
      <c r="J149" s="167"/>
      <c r="K149" s="167"/>
      <c r="L149" s="208"/>
      <c r="M149" s="208"/>
      <c r="N149" s="208"/>
      <c r="O149" s="208"/>
      <c r="P149" s="208"/>
      <c r="Q149" s="208"/>
      <c r="R149" s="208"/>
      <c r="S149" s="208"/>
      <c r="T149" s="208"/>
      <c r="U149" s="208"/>
      <c r="V149" s="208"/>
      <c r="W149" s="133"/>
      <c r="X149" s="133"/>
      <c r="Y149" s="133"/>
      <c r="Z149" s="167"/>
      <c r="AA149" s="175"/>
      <c r="AB149" s="175"/>
      <c r="AC149" s="175"/>
      <c r="AD149" s="175"/>
      <c r="AE149" s="175"/>
      <c r="AF149" s="175"/>
      <c r="AG149" s="175"/>
      <c r="AH149" s="176"/>
      <c r="AI149" s="133"/>
      <c r="AJ149" s="176"/>
      <c r="AK149" s="133"/>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row>
    <row r="150" spans="1:62" s="177" customFormat="1" ht="11.5" x14ac:dyDescent="0.25">
      <c r="A150" s="133"/>
      <c r="B150" s="133"/>
      <c r="C150" s="167"/>
      <c r="D150" s="167"/>
      <c r="E150" s="167"/>
      <c r="F150" s="167"/>
      <c r="G150" s="167"/>
      <c r="H150" s="167"/>
      <c r="I150" s="167"/>
      <c r="J150" s="167"/>
      <c r="K150" s="167"/>
      <c r="L150" s="208"/>
      <c r="M150" s="208"/>
      <c r="N150" s="208"/>
      <c r="O150" s="208"/>
      <c r="P150" s="208"/>
      <c r="Q150" s="208"/>
      <c r="R150" s="208"/>
      <c r="S150" s="208"/>
      <c r="T150" s="208"/>
      <c r="U150" s="208"/>
      <c r="V150" s="208"/>
      <c r="W150" s="133"/>
      <c r="X150" s="133"/>
      <c r="Y150" s="133"/>
      <c r="Z150" s="167"/>
      <c r="AA150" s="175"/>
      <c r="AB150" s="175"/>
      <c r="AC150" s="175"/>
      <c r="AD150" s="175"/>
      <c r="AE150" s="175"/>
      <c r="AF150" s="175"/>
      <c r="AG150" s="175"/>
      <c r="AH150" s="176"/>
      <c r="AI150" s="133"/>
      <c r="AJ150" s="176"/>
      <c r="AK150" s="133"/>
      <c r="AL150" s="133"/>
      <c r="AM150" s="133"/>
      <c r="AN150" s="133"/>
      <c r="AO150" s="133"/>
      <c r="AP150" s="133"/>
      <c r="AQ150" s="133"/>
      <c r="AR150" s="133"/>
      <c r="AS150" s="133"/>
      <c r="AT150" s="133"/>
      <c r="AU150" s="133"/>
      <c r="AV150" s="133"/>
      <c r="AW150" s="133"/>
      <c r="AX150" s="133"/>
      <c r="AY150" s="133"/>
      <c r="AZ150" s="133"/>
      <c r="BA150" s="133"/>
      <c r="BB150" s="133"/>
      <c r="BC150" s="133"/>
      <c r="BD150" s="133"/>
      <c r="BE150" s="133"/>
      <c r="BF150" s="133"/>
      <c r="BG150" s="133"/>
      <c r="BH150" s="133"/>
      <c r="BI150" s="133"/>
      <c r="BJ150" s="133"/>
    </row>
    <row r="151" spans="1:62" s="177" customFormat="1" ht="11.5" x14ac:dyDescent="0.25">
      <c r="A151" s="133"/>
      <c r="B151" s="133"/>
      <c r="C151" s="167"/>
      <c r="D151" s="167"/>
      <c r="E151" s="167"/>
      <c r="F151" s="167"/>
      <c r="G151" s="167"/>
      <c r="H151" s="167"/>
      <c r="I151" s="167"/>
      <c r="J151" s="167"/>
      <c r="K151" s="167"/>
      <c r="L151" s="208"/>
      <c r="M151" s="208"/>
      <c r="N151" s="208"/>
      <c r="O151" s="208"/>
      <c r="P151" s="208"/>
      <c r="Q151" s="208"/>
      <c r="R151" s="208"/>
      <c r="S151" s="208"/>
      <c r="T151" s="208"/>
      <c r="U151" s="208"/>
      <c r="V151" s="208"/>
      <c r="W151" s="133"/>
      <c r="X151" s="133"/>
      <c r="Y151" s="133"/>
      <c r="Z151" s="167"/>
      <c r="AA151" s="175"/>
      <c r="AB151" s="175"/>
      <c r="AC151" s="175"/>
      <c r="AD151" s="175"/>
      <c r="AE151" s="175"/>
      <c r="AF151" s="175"/>
      <c r="AG151" s="175"/>
      <c r="AH151" s="176"/>
      <c r="AI151" s="133"/>
      <c r="AJ151" s="176"/>
      <c r="AK151" s="133"/>
      <c r="AL151" s="133"/>
      <c r="AM151" s="133"/>
      <c r="AN151" s="133"/>
      <c r="AO151" s="133"/>
      <c r="AP151" s="133"/>
      <c r="AQ151" s="133"/>
      <c r="AR151" s="133"/>
      <c r="AS151" s="133"/>
      <c r="AT151" s="133"/>
      <c r="AU151" s="133"/>
      <c r="AV151" s="133"/>
      <c r="AW151" s="133"/>
      <c r="AX151" s="133"/>
      <c r="AY151" s="133"/>
      <c r="AZ151" s="133"/>
      <c r="BA151" s="133"/>
      <c r="BB151" s="133"/>
      <c r="BC151" s="133"/>
      <c r="BD151" s="133"/>
      <c r="BE151" s="133"/>
      <c r="BF151" s="133"/>
      <c r="BG151" s="133"/>
      <c r="BH151" s="133"/>
      <c r="BI151" s="133"/>
      <c r="BJ151" s="133"/>
    </row>
    <row r="152" spans="1:62" s="177" customFormat="1" ht="11.5" x14ac:dyDescent="0.25">
      <c r="A152" s="133"/>
      <c r="B152" s="133"/>
      <c r="C152" s="167"/>
      <c r="D152" s="167"/>
      <c r="E152" s="167"/>
      <c r="F152" s="167"/>
      <c r="G152" s="167"/>
      <c r="H152" s="167"/>
      <c r="I152" s="167"/>
      <c r="J152" s="167"/>
      <c r="K152" s="167"/>
      <c r="L152" s="208"/>
      <c r="M152" s="208"/>
      <c r="N152" s="208"/>
      <c r="O152" s="208"/>
      <c r="P152" s="208"/>
      <c r="Q152" s="208"/>
      <c r="R152" s="208"/>
      <c r="S152" s="208"/>
      <c r="T152" s="208"/>
      <c r="U152" s="208"/>
      <c r="V152" s="208"/>
      <c r="W152" s="133"/>
      <c r="X152" s="133"/>
      <c r="Y152" s="133"/>
      <c r="Z152" s="167"/>
      <c r="AA152" s="175"/>
      <c r="AB152" s="175"/>
      <c r="AC152" s="175"/>
      <c r="AD152" s="175"/>
      <c r="AE152" s="175"/>
      <c r="AF152" s="175"/>
      <c r="AG152" s="175"/>
      <c r="AH152" s="176"/>
      <c r="AI152" s="133"/>
      <c r="AJ152" s="176"/>
      <c r="AK152" s="133"/>
      <c r="AL152" s="133"/>
      <c r="AM152" s="133"/>
      <c r="AN152" s="133"/>
      <c r="AO152" s="133"/>
      <c r="AP152" s="133"/>
      <c r="AQ152" s="133"/>
      <c r="AR152" s="133"/>
      <c r="AS152" s="133"/>
      <c r="AT152" s="133"/>
      <c r="AU152" s="133"/>
      <c r="AV152" s="133"/>
      <c r="AW152" s="133"/>
      <c r="AX152" s="133"/>
      <c r="AY152" s="133"/>
      <c r="AZ152" s="133"/>
      <c r="BA152" s="133"/>
      <c r="BB152" s="133"/>
      <c r="BC152" s="133"/>
      <c r="BD152" s="133"/>
      <c r="BE152" s="133"/>
      <c r="BF152" s="133"/>
      <c r="BG152" s="133"/>
      <c r="BH152" s="133"/>
      <c r="BI152" s="133"/>
      <c r="BJ152" s="133"/>
    </row>
    <row r="153" spans="1:62" s="177" customFormat="1" ht="11.5" x14ac:dyDescent="0.25">
      <c r="A153" s="133"/>
      <c r="B153" s="133"/>
      <c r="C153" s="167"/>
      <c r="D153" s="167"/>
      <c r="E153" s="167"/>
      <c r="F153" s="167"/>
      <c r="G153" s="167"/>
      <c r="H153" s="167"/>
      <c r="I153" s="167"/>
      <c r="J153" s="167"/>
      <c r="K153" s="167"/>
      <c r="L153" s="208"/>
      <c r="M153" s="208"/>
      <c r="N153" s="208"/>
      <c r="O153" s="208"/>
      <c r="P153" s="208"/>
      <c r="Q153" s="208"/>
      <c r="R153" s="208"/>
      <c r="S153" s="208"/>
      <c r="T153" s="208"/>
      <c r="U153" s="208"/>
      <c r="V153" s="208"/>
      <c r="W153" s="133"/>
      <c r="X153" s="133"/>
      <c r="Y153" s="133"/>
      <c r="Z153" s="167"/>
      <c r="AA153" s="175"/>
      <c r="AB153" s="175"/>
      <c r="AC153" s="175"/>
      <c r="AD153" s="175"/>
      <c r="AE153" s="175"/>
      <c r="AF153" s="175"/>
      <c r="AG153" s="175"/>
      <c r="AH153" s="176"/>
      <c r="AI153" s="133"/>
      <c r="AJ153" s="176"/>
      <c r="AK153" s="133"/>
      <c r="AL153" s="133"/>
      <c r="AM153" s="133"/>
      <c r="AN153" s="133"/>
      <c r="AO153" s="133"/>
      <c r="AP153" s="133"/>
      <c r="AQ153" s="133"/>
      <c r="AR153" s="133"/>
      <c r="AS153" s="133"/>
      <c r="AT153" s="133"/>
      <c r="AU153" s="133"/>
      <c r="AV153" s="133"/>
      <c r="AW153" s="133"/>
      <c r="AX153" s="133"/>
      <c r="AY153" s="133"/>
      <c r="AZ153" s="133"/>
      <c r="BA153" s="133"/>
      <c r="BB153" s="133"/>
      <c r="BC153" s="133"/>
      <c r="BD153" s="133"/>
      <c r="BE153" s="133"/>
      <c r="BF153" s="133"/>
      <c r="BG153" s="133"/>
      <c r="BH153" s="133"/>
      <c r="BI153" s="133"/>
      <c r="BJ153" s="133"/>
    </row>
    <row r="154" spans="1:62" s="177" customFormat="1" ht="11.5" x14ac:dyDescent="0.25">
      <c r="A154" s="133"/>
      <c r="B154" s="133"/>
      <c r="C154" s="167"/>
      <c r="D154" s="167"/>
      <c r="E154" s="167"/>
      <c r="F154" s="167"/>
      <c r="G154" s="167"/>
      <c r="H154" s="167"/>
      <c r="I154" s="167"/>
      <c r="J154" s="167"/>
      <c r="K154" s="167"/>
      <c r="L154" s="208"/>
      <c r="M154" s="208"/>
      <c r="N154" s="208"/>
      <c r="O154" s="208"/>
      <c r="P154" s="208"/>
      <c r="Q154" s="208"/>
      <c r="R154" s="208"/>
      <c r="S154" s="208"/>
      <c r="T154" s="208"/>
      <c r="U154" s="208"/>
      <c r="V154" s="208"/>
      <c r="W154" s="133"/>
      <c r="X154" s="133"/>
      <c r="Y154" s="133"/>
      <c r="Z154" s="167"/>
      <c r="AA154" s="175"/>
      <c r="AB154" s="175"/>
      <c r="AC154" s="175"/>
      <c r="AD154" s="175"/>
      <c r="AE154" s="175"/>
      <c r="AF154" s="175"/>
      <c r="AG154" s="175"/>
      <c r="AH154" s="176"/>
      <c r="AI154" s="133"/>
      <c r="AJ154" s="176"/>
      <c r="AK154" s="133"/>
      <c r="AL154" s="133"/>
      <c r="AM154" s="133"/>
      <c r="AN154" s="133"/>
      <c r="AO154" s="133"/>
      <c r="AP154" s="133"/>
      <c r="AQ154" s="133"/>
      <c r="AR154" s="133"/>
      <c r="AS154" s="133"/>
      <c r="AT154" s="133"/>
      <c r="AU154" s="133"/>
      <c r="AV154" s="133"/>
      <c r="AW154" s="133"/>
      <c r="AX154" s="133"/>
      <c r="AY154" s="133"/>
      <c r="AZ154" s="133"/>
      <c r="BA154" s="133"/>
      <c r="BB154" s="133"/>
      <c r="BC154" s="133"/>
      <c r="BD154" s="133"/>
      <c r="BE154" s="133"/>
      <c r="BF154" s="133"/>
      <c r="BG154" s="133"/>
      <c r="BH154" s="133"/>
      <c r="BI154" s="133"/>
      <c r="BJ154" s="133"/>
    </row>
    <row r="155" spans="1:62" s="177" customFormat="1" ht="11.5" x14ac:dyDescent="0.25">
      <c r="A155" s="133"/>
      <c r="B155" s="133"/>
      <c r="C155" s="167"/>
      <c r="D155" s="167"/>
      <c r="E155" s="167"/>
      <c r="F155" s="167"/>
      <c r="G155" s="167"/>
      <c r="H155" s="167"/>
      <c r="I155" s="167"/>
      <c r="J155" s="167"/>
      <c r="K155" s="167"/>
      <c r="L155" s="208"/>
      <c r="M155" s="208"/>
      <c r="N155" s="208"/>
      <c r="O155" s="208"/>
      <c r="P155" s="208"/>
      <c r="Q155" s="208"/>
      <c r="R155" s="208"/>
      <c r="S155" s="208"/>
      <c r="T155" s="208"/>
      <c r="U155" s="208"/>
      <c r="V155" s="208"/>
      <c r="W155" s="133"/>
      <c r="X155" s="133"/>
      <c r="Y155" s="133"/>
      <c r="Z155" s="167"/>
      <c r="AA155" s="175"/>
      <c r="AB155" s="175"/>
      <c r="AC155" s="175"/>
      <c r="AD155" s="175"/>
      <c r="AE155" s="175"/>
      <c r="AF155" s="175"/>
      <c r="AG155" s="175"/>
      <c r="AH155" s="176"/>
      <c r="AI155" s="133"/>
      <c r="AJ155" s="176"/>
      <c r="AK155" s="133"/>
      <c r="AL155" s="133"/>
      <c r="AM155" s="133"/>
      <c r="AN155" s="133"/>
      <c r="AO155" s="133"/>
      <c r="AP155" s="133"/>
      <c r="AQ155" s="133"/>
      <c r="AR155" s="133"/>
      <c r="AS155" s="133"/>
      <c r="AT155" s="133"/>
      <c r="AU155" s="133"/>
      <c r="AV155" s="133"/>
      <c r="AW155" s="133"/>
      <c r="AX155" s="133"/>
      <c r="AY155" s="133"/>
      <c r="AZ155" s="133"/>
      <c r="BA155" s="133"/>
      <c r="BB155" s="133"/>
      <c r="BC155" s="133"/>
      <c r="BD155" s="133"/>
      <c r="BE155" s="133"/>
      <c r="BF155" s="133"/>
      <c r="BG155" s="133"/>
      <c r="BH155" s="133"/>
      <c r="BI155" s="133"/>
      <c r="BJ155" s="133"/>
    </row>
    <row r="156" spans="1:62" s="131" customFormat="1" ht="11.5" x14ac:dyDescent="0.25">
      <c r="L156" s="209"/>
      <c r="M156" s="209"/>
      <c r="N156" s="209"/>
      <c r="O156" s="209"/>
      <c r="P156" s="209"/>
      <c r="Q156" s="209"/>
      <c r="R156" s="209"/>
      <c r="S156" s="209"/>
      <c r="T156" s="209"/>
      <c r="U156" s="209"/>
      <c r="V156" s="209"/>
      <c r="AA156" s="170"/>
      <c r="AB156" s="170"/>
      <c r="AC156" s="170"/>
      <c r="AD156" s="170"/>
      <c r="AE156" s="170"/>
      <c r="AF156" s="170"/>
      <c r="AG156" s="170"/>
      <c r="AH156" s="171"/>
      <c r="AJ156" s="171"/>
    </row>
    <row r="157" spans="1:62" s="131" customFormat="1" hidden="1" x14ac:dyDescent="0.3">
      <c r="B157" s="396" t="s">
        <v>177</v>
      </c>
      <c r="C157" s="396"/>
      <c r="D157" s="396"/>
      <c r="E157" s="396"/>
      <c r="L157" s="209"/>
      <c r="M157" s="209"/>
      <c r="N157" s="209"/>
      <c r="O157" s="209"/>
      <c r="P157" s="209"/>
      <c r="Q157" s="209"/>
      <c r="R157" s="209"/>
      <c r="S157" s="209"/>
      <c r="T157" s="209"/>
      <c r="U157" s="209"/>
      <c r="V157" s="209"/>
      <c r="Z157" s="178"/>
      <c r="AH157" s="132"/>
      <c r="AJ157" s="132"/>
    </row>
    <row r="158" spans="1:62" s="131" customFormat="1" ht="24" hidden="1" customHeight="1" x14ac:dyDescent="0.3">
      <c r="B158" s="178" t="s">
        <v>152</v>
      </c>
      <c r="C158" s="178"/>
      <c r="D158" s="178"/>
      <c r="E158" s="178"/>
      <c r="F158" s="178"/>
      <c r="G158" s="179"/>
      <c r="H158" s="179"/>
      <c r="L158" s="209"/>
      <c r="M158" s="209"/>
      <c r="N158" s="209"/>
      <c r="O158" s="209"/>
      <c r="P158" s="209"/>
      <c r="Q158" s="209"/>
      <c r="R158" s="209"/>
      <c r="S158" s="209"/>
      <c r="T158" s="209"/>
      <c r="U158" s="209"/>
      <c r="V158" s="209"/>
      <c r="Z158" s="178"/>
      <c r="AH158" s="132"/>
      <c r="AJ158" s="132"/>
    </row>
    <row r="159" spans="1:62" s="131" customFormat="1" ht="12.75" hidden="1" customHeight="1" x14ac:dyDescent="0.3">
      <c r="B159" s="178" t="s">
        <v>148</v>
      </c>
      <c r="C159" s="178"/>
      <c r="D159" s="178"/>
      <c r="E159" s="178"/>
      <c r="F159" s="178"/>
      <c r="G159" s="178"/>
      <c r="H159" s="178"/>
      <c r="L159" s="209"/>
      <c r="M159" s="209"/>
      <c r="N159" s="209"/>
      <c r="O159" s="209"/>
      <c r="P159" s="209"/>
      <c r="Q159" s="209"/>
      <c r="R159" s="209"/>
      <c r="S159" s="209"/>
      <c r="T159" s="209"/>
      <c r="U159" s="209"/>
      <c r="V159" s="209"/>
      <c r="Z159" s="178"/>
      <c r="AH159" s="132"/>
      <c r="AJ159" s="132"/>
    </row>
    <row r="160" spans="1:62" s="131" customFormat="1" ht="12.75" hidden="1" customHeight="1" x14ac:dyDescent="0.3">
      <c r="B160" s="178" t="s">
        <v>149</v>
      </c>
      <c r="C160" s="178"/>
      <c r="D160" s="178"/>
      <c r="E160" s="178"/>
      <c r="F160" s="178"/>
      <c r="G160" s="178"/>
      <c r="H160" s="179"/>
      <c r="L160" s="209"/>
      <c r="M160" s="209"/>
      <c r="N160" s="209"/>
      <c r="O160" s="209"/>
      <c r="P160" s="209"/>
      <c r="Q160" s="209"/>
      <c r="R160" s="209"/>
      <c r="S160" s="209"/>
      <c r="T160" s="209"/>
      <c r="U160" s="209"/>
      <c r="V160" s="209"/>
      <c r="Z160" s="178"/>
      <c r="AH160" s="132"/>
      <c r="AJ160" s="132"/>
    </row>
    <row r="161" spans="2:36" s="131" customFormat="1" ht="12.75" hidden="1" customHeight="1" x14ac:dyDescent="0.3">
      <c r="B161" s="178" t="s">
        <v>150</v>
      </c>
      <c r="C161" s="178"/>
      <c r="D161" s="178"/>
      <c r="E161" s="178"/>
      <c r="F161" s="178"/>
      <c r="G161" s="178"/>
      <c r="H161" s="179"/>
      <c r="L161" s="209"/>
      <c r="M161" s="209"/>
      <c r="N161" s="209"/>
      <c r="O161" s="209"/>
      <c r="P161" s="209"/>
      <c r="Q161" s="209"/>
      <c r="R161" s="209"/>
      <c r="S161" s="209"/>
      <c r="T161" s="209"/>
      <c r="U161" s="209"/>
      <c r="V161" s="209"/>
      <c r="Z161" s="178"/>
      <c r="AH161" s="132"/>
      <c r="AJ161" s="132"/>
    </row>
    <row r="162" spans="2:36" s="131" customFormat="1" ht="12.75" hidden="1" customHeight="1" x14ac:dyDescent="0.3">
      <c r="B162" s="178" t="s">
        <v>151</v>
      </c>
      <c r="C162" s="178"/>
      <c r="D162" s="178"/>
      <c r="E162" s="178"/>
      <c r="F162" s="178"/>
      <c r="G162" s="178"/>
      <c r="H162" s="179"/>
      <c r="L162" s="209"/>
      <c r="M162" s="209"/>
      <c r="N162" s="209"/>
      <c r="O162" s="209"/>
      <c r="P162" s="209"/>
      <c r="Q162" s="209"/>
      <c r="R162" s="209"/>
      <c r="S162" s="209"/>
      <c r="T162" s="209"/>
      <c r="U162" s="209"/>
      <c r="V162" s="209"/>
      <c r="AH162" s="132"/>
      <c r="AJ162" s="132"/>
    </row>
    <row r="163" spans="2:36" s="131" customFormat="1" ht="11.5" hidden="1" x14ac:dyDescent="0.25">
      <c r="L163" s="209"/>
      <c r="M163" s="209"/>
      <c r="N163" s="209"/>
      <c r="O163" s="209"/>
      <c r="P163" s="209"/>
      <c r="Q163" s="209"/>
      <c r="R163" s="209"/>
      <c r="S163" s="209"/>
      <c r="T163" s="209"/>
      <c r="U163" s="209"/>
      <c r="V163" s="209"/>
      <c r="AH163" s="132"/>
      <c r="AJ163" s="132"/>
    </row>
    <row r="164" spans="2:36" s="133" customFormat="1" ht="11.5" hidden="1" x14ac:dyDescent="0.25">
      <c r="B164" s="131"/>
      <c r="L164" s="210"/>
      <c r="M164" s="210"/>
      <c r="N164" s="210"/>
      <c r="O164" s="210"/>
      <c r="P164" s="210"/>
      <c r="Q164" s="210"/>
      <c r="R164" s="210"/>
      <c r="S164" s="210"/>
      <c r="T164" s="210"/>
      <c r="U164" s="210"/>
      <c r="V164" s="210"/>
      <c r="AH164" s="180"/>
      <c r="AJ164" s="180"/>
    </row>
    <row r="165" spans="2:36" s="133" customFormat="1" ht="11.5" hidden="1" x14ac:dyDescent="0.25">
      <c r="B165" s="396" t="s">
        <v>178</v>
      </c>
      <c r="L165" s="210"/>
      <c r="M165" s="210"/>
      <c r="N165" s="210"/>
      <c r="O165" s="210"/>
      <c r="P165" s="210"/>
      <c r="Q165" s="210"/>
      <c r="R165" s="210"/>
      <c r="S165" s="210"/>
      <c r="T165" s="210"/>
      <c r="U165" s="210"/>
      <c r="V165" s="210"/>
      <c r="AH165" s="180"/>
      <c r="AJ165" s="180"/>
    </row>
    <row r="166" spans="2:36" s="133" customFormat="1" ht="11.5" hidden="1" x14ac:dyDescent="0.25">
      <c r="B166" s="131" t="s">
        <v>153</v>
      </c>
      <c r="L166" s="210"/>
      <c r="M166" s="210"/>
      <c r="N166" s="210"/>
      <c r="O166" s="210"/>
      <c r="P166" s="210"/>
      <c r="Q166" s="210"/>
      <c r="R166" s="210"/>
      <c r="S166" s="210"/>
      <c r="T166" s="210"/>
      <c r="U166" s="210"/>
      <c r="V166" s="210"/>
      <c r="AH166" s="180"/>
      <c r="AJ166" s="180"/>
    </row>
    <row r="167" spans="2:36" s="133" customFormat="1" ht="11.5" hidden="1" x14ac:dyDescent="0.25">
      <c r="B167" s="131" t="s">
        <v>154</v>
      </c>
      <c r="L167" s="210"/>
      <c r="M167" s="210"/>
      <c r="N167" s="210"/>
      <c r="O167" s="210"/>
      <c r="P167" s="210"/>
      <c r="Q167" s="210"/>
      <c r="R167" s="210"/>
      <c r="S167" s="210"/>
      <c r="T167" s="210"/>
      <c r="U167" s="210"/>
      <c r="V167" s="210"/>
      <c r="AH167" s="180"/>
      <c r="AJ167" s="180"/>
    </row>
    <row r="168" spans="2:36" s="397" customFormat="1" x14ac:dyDescent="0.3">
      <c r="L168" s="398"/>
      <c r="M168" s="398"/>
      <c r="N168" s="398"/>
      <c r="O168" s="398"/>
      <c r="P168" s="398"/>
      <c r="Q168" s="398"/>
      <c r="R168" s="398"/>
      <c r="S168" s="398"/>
      <c r="T168" s="398"/>
      <c r="U168" s="398"/>
      <c r="V168" s="398"/>
    </row>
    <row r="169" spans="2:36" s="397" customFormat="1" x14ac:dyDescent="0.3">
      <c r="L169" s="398"/>
      <c r="M169" s="398"/>
      <c r="N169" s="398"/>
      <c r="O169" s="398"/>
      <c r="P169" s="398"/>
      <c r="Q169" s="398"/>
      <c r="R169" s="398"/>
      <c r="S169" s="398"/>
      <c r="T169" s="398"/>
      <c r="U169" s="398"/>
      <c r="V169" s="398"/>
    </row>
    <row r="170" spans="2:36" s="397" customFormat="1" x14ac:dyDescent="0.3">
      <c r="L170" s="398"/>
      <c r="M170" s="398"/>
      <c r="N170" s="398"/>
      <c r="O170" s="398"/>
      <c r="P170" s="398"/>
      <c r="Q170" s="398"/>
      <c r="R170" s="398"/>
      <c r="S170" s="398"/>
      <c r="T170" s="398"/>
      <c r="U170" s="398"/>
      <c r="V170" s="398"/>
    </row>
    <row r="171" spans="2:36" s="397" customFormat="1" x14ac:dyDescent="0.3">
      <c r="L171" s="398"/>
      <c r="M171" s="398"/>
      <c r="N171" s="398"/>
      <c r="O171" s="398"/>
      <c r="P171" s="398"/>
      <c r="Q171" s="398"/>
      <c r="R171" s="398"/>
      <c r="S171" s="398"/>
      <c r="T171" s="398"/>
      <c r="U171" s="398"/>
      <c r="V171" s="398"/>
    </row>
    <row r="172" spans="2:36" s="397" customFormat="1" x14ac:dyDescent="0.3">
      <c r="L172" s="398"/>
      <c r="M172" s="398"/>
      <c r="N172" s="398"/>
      <c r="O172" s="398"/>
      <c r="P172" s="398"/>
      <c r="Q172" s="398"/>
      <c r="R172" s="398"/>
      <c r="S172" s="398"/>
      <c r="T172" s="398"/>
      <c r="U172" s="398"/>
      <c r="V172" s="398"/>
    </row>
    <row r="173" spans="2:36" s="397" customFormat="1" x14ac:dyDescent="0.3">
      <c r="L173" s="398"/>
      <c r="M173" s="398"/>
      <c r="N173" s="398"/>
      <c r="O173" s="398"/>
      <c r="P173" s="398"/>
      <c r="Q173" s="398"/>
      <c r="R173" s="398"/>
      <c r="S173" s="398"/>
      <c r="T173" s="398"/>
      <c r="U173" s="398"/>
      <c r="V173" s="398"/>
    </row>
    <row r="174" spans="2:36" s="397" customFormat="1" x14ac:dyDescent="0.3">
      <c r="L174" s="398"/>
      <c r="M174" s="398"/>
      <c r="N174" s="398"/>
      <c r="O174" s="398"/>
      <c r="P174" s="398"/>
      <c r="Q174" s="398"/>
      <c r="R174" s="398"/>
      <c r="S174" s="398"/>
      <c r="T174" s="398"/>
      <c r="U174" s="398"/>
      <c r="V174" s="398"/>
    </row>
    <row r="175" spans="2:36" s="397" customFormat="1" x14ac:dyDescent="0.3">
      <c r="L175" s="398"/>
      <c r="M175" s="398"/>
      <c r="N175" s="398"/>
      <c r="O175" s="398"/>
      <c r="P175" s="398"/>
      <c r="Q175" s="398"/>
      <c r="R175" s="398"/>
      <c r="S175" s="398"/>
      <c r="T175" s="398"/>
      <c r="U175" s="398"/>
      <c r="V175" s="398"/>
    </row>
    <row r="176" spans="2:36" s="397" customFormat="1" x14ac:dyDescent="0.3">
      <c r="L176" s="398"/>
      <c r="M176" s="398"/>
      <c r="N176" s="398"/>
      <c r="O176" s="398"/>
      <c r="P176" s="398"/>
      <c r="Q176" s="398"/>
      <c r="R176" s="398"/>
      <c r="S176" s="398"/>
      <c r="T176" s="398"/>
      <c r="U176" s="398"/>
      <c r="V176" s="398"/>
    </row>
    <row r="177" spans="12:22" s="397" customFormat="1" x14ac:dyDescent="0.3">
      <c r="L177" s="398"/>
      <c r="M177" s="398"/>
      <c r="N177" s="398"/>
      <c r="O177" s="398"/>
      <c r="P177" s="398"/>
      <c r="Q177" s="398"/>
      <c r="R177" s="398"/>
      <c r="S177" s="398"/>
      <c r="T177" s="398"/>
      <c r="U177" s="398"/>
      <c r="V177" s="398"/>
    </row>
    <row r="178" spans="12:22" s="397" customFormat="1" x14ac:dyDescent="0.3">
      <c r="L178" s="398"/>
      <c r="M178" s="398"/>
      <c r="N178" s="398"/>
      <c r="O178" s="398"/>
      <c r="P178" s="398"/>
      <c r="Q178" s="398"/>
      <c r="R178" s="398"/>
      <c r="S178" s="398"/>
      <c r="T178" s="398"/>
      <c r="U178" s="398"/>
      <c r="V178" s="398"/>
    </row>
    <row r="179" spans="12:22" s="397" customFormat="1" x14ac:dyDescent="0.3">
      <c r="L179" s="398"/>
      <c r="M179" s="398"/>
      <c r="N179" s="398"/>
      <c r="O179" s="398"/>
      <c r="P179" s="398"/>
      <c r="Q179" s="398"/>
      <c r="R179" s="398"/>
      <c r="S179" s="398"/>
      <c r="T179" s="398"/>
      <c r="U179" s="398"/>
      <c r="V179" s="398"/>
    </row>
    <row r="180" spans="12:22" s="397" customFormat="1" x14ac:dyDescent="0.3">
      <c r="L180" s="398"/>
      <c r="M180" s="398"/>
      <c r="N180" s="398"/>
      <c r="O180" s="398"/>
      <c r="P180" s="398"/>
      <c r="Q180" s="398"/>
      <c r="R180" s="398"/>
      <c r="S180" s="398"/>
      <c r="T180" s="398"/>
      <c r="U180" s="398"/>
      <c r="V180" s="398"/>
    </row>
    <row r="181" spans="12:22" s="397" customFormat="1" x14ac:dyDescent="0.3">
      <c r="L181" s="398"/>
      <c r="M181" s="398"/>
      <c r="N181" s="398"/>
      <c r="O181" s="398"/>
      <c r="P181" s="398"/>
      <c r="Q181" s="398"/>
      <c r="R181" s="398"/>
      <c r="S181" s="398"/>
      <c r="T181" s="398"/>
      <c r="U181" s="398"/>
      <c r="V181" s="398"/>
    </row>
    <row r="182" spans="12:22" s="397" customFormat="1" x14ac:dyDescent="0.3">
      <c r="L182" s="398"/>
      <c r="M182" s="398"/>
      <c r="N182" s="398"/>
      <c r="O182" s="398"/>
      <c r="P182" s="398"/>
      <c r="Q182" s="398"/>
      <c r="R182" s="398"/>
      <c r="S182" s="398"/>
      <c r="T182" s="398"/>
      <c r="U182" s="398"/>
      <c r="V182" s="398"/>
    </row>
    <row r="183" spans="12:22" s="397" customFormat="1" x14ac:dyDescent="0.3">
      <c r="L183" s="398"/>
      <c r="M183" s="398"/>
      <c r="N183" s="398"/>
      <c r="O183" s="398"/>
      <c r="P183" s="398"/>
      <c r="Q183" s="398"/>
      <c r="R183" s="398"/>
      <c r="S183" s="398"/>
      <c r="T183" s="398"/>
      <c r="U183" s="398"/>
      <c r="V183" s="398"/>
    </row>
    <row r="184" spans="12:22" s="397" customFormat="1" x14ac:dyDescent="0.3">
      <c r="L184" s="398"/>
      <c r="M184" s="398"/>
      <c r="N184" s="398"/>
      <c r="O184" s="398"/>
      <c r="P184" s="398"/>
      <c r="Q184" s="398"/>
      <c r="R184" s="398"/>
      <c r="S184" s="398"/>
      <c r="T184" s="398"/>
      <c r="U184" s="398"/>
      <c r="V184" s="398"/>
    </row>
    <row r="185" spans="12:22" s="397" customFormat="1" x14ac:dyDescent="0.3">
      <c r="L185" s="398"/>
      <c r="M185" s="398"/>
      <c r="N185" s="398"/>
      <c r="O185" s="398"/>
      <c r="P185" s="398"/>
      <c r="Q185" s="398"/>
      <c r="R185" s="398"/>
      <c r="S185" s="398"/>
      <c r="T185" s="398"/>
      <c r="U185" s="398"/>
      <c r="V185" s="398"/>
    </row>
    <row r="186" spans="12:22" s="397" customFormat="1" x14ac:dyDescent="0.3">
      <c r="L186" s="398"/>
      <c r="M186" s="398"/>
      <c r="N186" s="398"/>
      <c r="O186" s="398"/>
      <c r="P186" s="398"/>
      <c r="Q186" s="398"/>
      <c r="R186" s="398"/>
      <c r="S186" s="398"/>
      <c r="T186" s="398"/>
      <c r="U186" s="398"/>
      <c r="V186" s="398"/>
    </row>
  </sheetData>
  <sheetProtection algorithmName="SHA-512" hashValue="05TaS6s8bkXafOZeLMOc8FBDrREUYhi82BKq49+awP8+uM5O3bnnahdXYg3Q3AZZvqC0Ic9hnPsJslrUYEkR1Q==" saltValue="tbgB+poZkUH//t2Bp7zIng==" spinCount="100000" sheet="1" formatColumns="0" formatRows="0"/>
  <mergeCells count="8">
    <mergeCell ref="A1:C1"/>
    <mergeCell ref="L2:V3"/>
    <mergeCell ref="Y2:AB2"/>
    <mergeCell ref="L4:V4"/>
    <mergeCell ref="B94:K98"/>
    <mergeCell ref="L5:R5"/>
    <mergeCell ref="T5:T6"/>
    <mergeCell ref="V5:V6"/>
  </mergeCells>
  <conditionalFormatting sqref="H7:H91">
    <cfRule type="cellIs" dxfId="1" priority="6" operator="lessThan">
      <formula>0</formula>
    </cfRule>
  </conditionalFormatting>
  <conditionalFormatting sqref="V7:V91">
    <cfRule type="expression" dxfId="0" priority="1">
      <formula>$W7=1</formula>
    </cfRule>
  </conditionalFormatting>
  <dataValidations count="2">
    <dataValidation type="list" allowBlank="1" showInputMessage="1" showErrorMessage="1" sqref="K7:K91" xr:uid="{00000000-0002-0000-0100-000000000000}">
      <formula1>Staff_Alloc</formula1>
    </dataValidation>
    <dataValidation type="list" allowBlank="1" showInputMessage="1" showErrorMessage="1" sqref="D7:D91" xr:uid="{00000000-0002-0000-0100-000001000000}">
      <formula1>Location</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2:E102"/>
  <sheetViews>
    <sheetView showGridLines="0" showZeros="0" rightToLeft="1" zoomScale="90" zoomScaleNormal="90" zoomScaleSheetLayoutView="90" workbookViewId="0"/>
  </sheetViews>
  <sheetFormatPr defaultColWidth="9.1796875" defaultRowHeight="14" x14ac:dyDescent="0.25"/>
  <cols>
    <col min="1" max="1" width="3.7265625" style="272" customWidth="1"/>
    <col min="2" max="2" width="46.81640625" style="272" customWidth="1"/>
    <col min="3" max="3" width="68" style="272" customWidth="1"/>
    <col min="4" max="4" width="9.1796875" style="272" customWidth="1"/>
    <col min="5" max="16384" width="9.1796875" style="272"/>
  </cols>
  <sheetData>
    <row r="2" spans="2:3" x14ac:dyDescent="0.25">
      <c r="B2" s="476" t="s">
        <v>158</v>
      </c>
      <c r="C2" s="476"/>
    </row>
    <row r="3" spans="2:3" ht="42" x14ac:dyDescent="0.25">
      <c r="B3" s="348" t="s">
        <v>28</v>
      </c>
      <c r="C3" s="273" t="s">
        <v>277</v>
      </c>
    </row>
    <row r="4" spans="2:3" x14ac:dyDescent="0.25">
      <c r="B4" s="480" t="s">
        <v>29</v>
      </c>
      <c r="C4" s="4" t="s">
        <v>30</v>
      </c>
    </row>
    <row r="5" spans="2:3" x14ac:dyDescent="0.25">
      <c r="B5" s="480"/>
      <c r="C5" s="4" t="s">
        <v>31</v>
      </c>
    </row>
    <row r="6" spans="2:3" x14ac:dyDescent="0.25">
      <c r="B6" s="480"/>
      <c r="C6" s="4" t="s">
        <v>32</v>
      </c>
    </row>
    <row r="7" spans="2:3" x14ac:dyDescent="0.25">
      <c r="B7" s="480"/>
      <c r="C7" s="4" t="s">
        <v>33</v>
      </c>
    </row>
    <row r="8" spans="2:3" x14ac:dyDescent="0.25">
      <c r="B8" s="481" t="s">
        <v>34</v>
      </c>
      <c r="C8" s="4" t="s">
        <v>35</v>
      </c>
    </row>
    <row r="9" spans="2:3" x14ac:dyDescent="0.25">
      <c r="B9" s="481"/>
      <c r="C9" s="4" t="s">
        <v>36</v>
      </c>
    </row>
    <row r="10" spans="2:3" x14ac:dyDescent="0.25">
      <c r="B10" s="481"/>
      <c r="C10" s="4" t="s">
        <v>37</v>
      </c>
    </row>
    <row r="11" spans="2:3" x14ac:dyDescent="0.25">
      <c r="B11" s="481"/>
      <c r="C11" s="4" t="s">
        <v>38</v>
      </c>
    </row>
    <row r="12" spans="2:3" x14ac:dyDescent="0.25">
      <c r="B12" s="480" t="s">
        <v>45</v>
      </c>
      <c r="C12" s="4" t="s">
        <v>39</v>
      </c>
    </row>
    <row r="13" spans="2:3" x14ac:dyDescent="0.25">
      <c r="B13" s="480"/>
      <c r="C13" s="4" t="s">
        <v>40</v>
      </c>
    </row>
    <row r="14" spans="2:3" x14ac:dyDescent="0.25">
      <c r="B14" s="480"/>
      <c r="C14" s="4" t="s">
        <v>41</v>
      </c>
    </row>
    <row r="15" spans="2:3" x14ac:dyDescent="0.25">
      <c r="B15" s="480"/>
      <c r="C15" s="4" t="s">
        <v>42</v>
      </c>
    </row>
    <row r="16" spans="2:3" x14ac:dyDescent="0.25">
      <c r="B16" s="480"/>
      <c r="C16" s="4" t="s">
        <v>43</v>
      </c>
    </row>
    <row r="17" spans="2:3" x14ac:dyDescent="0.25">
      <c r="B17" s="480"/>
      <c r="C17" s="4" t="s">
        <v>44</v>
      </c>
    </row>
    <row r="18" spans="2:3" x14ac:dyDescent="0.25">
      <c r="B18" s="480" t="s">
        <v>46</v>
      </c>
      <c r="C18" s="4" t="s">
        <v>47</v>
      </c>
    </row>
    <row r="19" spans="2:3" x14ac:dyDescent="0.25">
      <c r="B19" s="480"/>
      <c r="C19" s="4" t="s">
        <v>48</v>
      </c>
    </row>
    <row r="20" spans="2:3" x14ac:dyDescent="0.25">
      <c r="B20" s="480"/>
      <c r="C20" s="4" t="s">
        <v>49</v>
      </c>
    </row>
    <row r="21" spans="2:3" x14ac:dyDescent="0.25">
      <c r="B21" s="480"/>
      <c r="C21" s="4" t="s">
        <v>50</v>
      </c>
    </row>
    <row r="22" spans="2:3" x14ac:dyDescent="0.25">
      <c r="B22" s="480"/>
      <c r="C22" s="4" t="s">
        <v>51</v>
      </c>
    </row>
    <row r="23" spans="2:3" x14ac:dyDescent="0.3">
      <c r="B23" s="482" t="s">
        <v>52</v>
      </c>
      <c r="C23" s="482"/>
    </row>
    <row r="24" spans="2:3" s="274" customFormat="1" ht="14.5" customHeight="1" x14ac:dyDescent="0.25">
      <c r="B24" s="475" t="s">
        <v>53</v>
      </c>
      <c r="C24" s="475"/>
    </row>
    <row r="25" spans="2:3" s="274" customFormat="1" x14ac:dyDescent="0.25">
      <c r="B25" s="275"/>
      <c r="C25" s="275"/>
    </row>
    <row r="26" spans="2:3" x14ac:dyDescent="0.3">
      <c r="B26" s="276"/>
      <c r="C26" s="277"/>
    </row>
    <row r="27" spans="2:3" x14ac:dyDescent="0.25">
      <c r="B27" s="476" t="s">
        <v>169</v>
      </c>
      <c r="C27" s="476"/>
    </row>
    <row r="28" spans="2:3" ht="56" x14ac:dyDescent="0.25">
      <c r="B28" s="3" t="s">
        <v>28</v>
      </c>
      <c r="C28" s="3" t="s">
        <v>155</v>
      </c>
    </row>
    <row r="29" spans="2:3" x14ac:dyDescent="0.25">
      <c r="B29" s="477" t="s">
        <v>29</v>
      </c>
      <c r="C29" s="3" t="s">
        <v>30</v>
      </c>
    </row>
    <row r="30" spans="2:3" x14ac:dyDescent="0.25">
      <c r="B30" s="477"/>
      <c r="C30" s="3" t="s">
        <v>54</v>
      </c>
    </row>
    <row r="31" spans="2:3" x14ac:dyDescent="0.25">
      <c r="B31" s="477"/>
      <c r="C31" s="3" t="s">
        <v>32</v>
      </c>
    </row>
    <row r="32" spans="2:3" x14ac:dyDescent="0.25">
      <c r="B32" s="477"/>
      <c r="C32" s="3" t="s">
        <v>33</v>
      </c>
    </row>
    <row r="33" spans="2:3" ht="28" x14ac:dyDescent="0.25">
      <c r="B33" s="477" t="s">
        <v>55</v>
      </c>
      <c r="C33" s="3" t="s">
        <v>270</v>
      </c>
    </row>
    <row r="34" spans="2:3" ht="28" x14ac:dyDescent="0.25">
      <c r="B34" s="477"/>
      <c r="C34" s="3" t="s">
        <v>156</v>
      </c>
    </row>
    <row r="35" spans="2:3" ht="42" x14ac:dyDescent="0.25">
      <c r="B35" s="477"/>
      <c r="C35" s="3" t="s">
        <v>157</v>
      </c>
    </row>
    <row r="36" spans="2:3" x14ac:dyDescent="0.25">
      <c r="B36" s="477"/>
      <c r="C36" s="3" t="s">
        <v>56</v>
      </c>
    </row>
    <row r="37" spans="2:3" x14ac:dyDescent="0.3">
      <c r="B37" s="482" t="s">
        <v>52</v>
      </c>
      <c r="C37" s="482"/>
    </row>
    <row r="38" spans="2:3" s="274" customFormat="1" ht="14.5" customHeight="1" x14ac:dyDescent="0.25">
      <c r="B38" s="475" t="s">
        <v>53</v>
      </c>
      <c r="C38" s="475"/>
    </row>
    <row r="39" spans="2:3" ht="14.5" customHeight="1" x14ac:dyDescent="0.25">
      <c r="B39" s="474" t="s">
        <v>271</v>
      </c>
      <c r="C39" s="474"/>
    </row>
    <row r="40" spans="2:3" s="274" customFormat="1" x14ac:dyDescent="0.25">
      <c r="B40" s="275"/>
      <c r="C40" s="275"/>
    </row>
    <row r="41" spans="2:3" x14ac:dyDescent="0.25">
      <c r="B41" s="277"/>
      <c r="C41" s="277"/>
    </row>
    <row r="42" spans="2:3" ht="14.5" customHeight="1" x14ac:dyDescent="0.25">
      <c r="B42" s="478" t="s">
        <v>170</v>
      </c>
      <c r="C42" s="478"/>
    </row>
    <row r="43" spans="2:3" x14ac:dyDescent="0.25">
      <c r="B43" s="3" t="s">
        <v>28</v>
      </c>
      <c r="C43" s="3" t="s">
        <v>57</v>
      </c>
    </row>
    <row r="44" spans="2:3" x14ac:dyDescent="0.25">
      <c r="B44" s="477" t="s">
        <v>29</v>
      </c>
      <c r="C44" s="3" t="s">
        <v>30</v>
      </c>
    </row>
    <row r="45" spans="2:3" x14ac:dyDescent="0.25">
      <c r="B45" s="477"/>
      <c r="C45" s="3" t="s">
        <v>54</v>
      </c>
    </row>
    <row r="46" spans="2:3" x14ac:dyDescent="0.25">
      <c r="B46" s="477"/>
      <c r="C46" s="3" t="s">
        <v>32</v>
      </c>
    </row>
    <row r="47" spans="2:3" x14ac:dyDescent="0.25">
      <c r="B47" s="477"/>
      <c r="C47" s="3" t="s">
        <v>33</v>
      </c>
    </row>
    <row r="48" spans="2:3" ht="42" x14ac:dyDescent="0.25">
      <c r="B48" s="477" t="s">
        <v>58</v>
      </c>
      <c r="C48" s="3" t="s">
        <v>59</v>
      </c>
    </row>
    <row r="49" spans="2:4" x14ac:dyDescent="0.25">
      <c r="B49" s="477"/>
      <c r="C49" s="3" t="s">
        <v>60</v>
      </c>
    </row>
    <row r="50" spans="2:4" x14ac:dyDescent="0.25">
      <c r="B50" s="3" t="s">
        <v>61</v>
      </c>
      <c r="C50" s="3" t="s">
        <v>62</v>
      </c>
    </row>
    <row r="51" spans="2:4" ht="28" x14ac:dyDescent="0.25">
      <c r="B51" s="3" t="s">
        <v>63</v>
      </c>
      <c r="C51" s="273" t="s">
        <v>214</v>
      </c>
    </row>
    <row r="52" spans="2:4" x14ac:dyDescent="0.25">
      <c r="B52" s="3" t="s">
        <v>64</v>
      </c>
      <c r="C52" s="273" t="s">
        <v>215</v>
      </c>
    </row>
    <row r="53" spans="2:4" x14ac:dyDescent="0.25">
      <c r="B53" s="3" t="s">
        <v>65</v>
      </c>
      <c r="C53" s="3" t="s">
        <v>66</v>
      </c>
    </row>
    <row r="54" spans="2:4" ht="18" x14ac:dyDescent="0.4">
      <c r="B54" s="277" t="s">
        <v>52</v>
      </c>
      <c r="C54" s="473"/>
      <c r="D54" s="473"/>
    </row>
    <row r="55" spans="2:4" s="274" customFormat="1" ht="14.5" customHeight="1" x14ac:dyDescent="0.25">
      <c r="B55" s="212" t="s">
        <v>53</v>
      </c>
      <c r="C55" s="350"/>
      <c r="D55" s="349"/>
    </row>
    <row r="56" spans="2:4" ht="14.5" customHeight="1" x14ac:dyDescent="0.25">
      <c r="B56" s="474" t="s">
        <v>67</v>
      </c>
      <c r="C56" s="474"/>
    </row>
    <row r="57" spans="2:4" s="274" customFormat="1" x14ac:dyDescent="0.25">
      <c r="B57" s="275"/>
      <c r="C57" s="275"/>
    </row>
    <row r="58" spans="2:4" ht="14.5" customHeight="1" x14ac:dyDescent="0.25">
      <c r="B58" s="277"/>
      <c r="C58" s="277"/>
    </row>
    <row r="59" spans="2:4" x14ac:dyDescent="0.25">
      <c r="B59" s="478" t="s">
        <v>161</v>
      </c>
      <c r="C59" s="478"/>
    </row>
    <row r="60" spans="2:4" ht="43.15" customHeight="1" x14ac:dyDescent="0.25">
      <c r="B60" s="467" t="s">
        <v>278</v>
      </c>
      <c r="C60" s="273" t="s">
        <v>222</v>
      </c>
    </row>
    <row r="61" spans="2:4" x14ac:dyDescent="0.25">
      <c r="B61" s="468"/>
      <c r="C61" s="273" t="s">
        <v>216</v>
      </c>
    </row>
    <row r="62" spans="2:4" x14ac:dyDescent="0.25">
      <c r="B62" s="468"/>
      <c r="C62" s="273" t="s">
        <v>217</v>
      </c>
    </row>
    <row r="63" spans="2:4" x14ac:dyDescent="0.25">
      <c r="B63" s="469"/>
      <c r="C63" s="273" t="s">
        <v>220</v>
      </c>
    </row>
    <row r="64" spans="2:4" ht="42" x14ac:dyDescent="0.25">
      <c r="B64" s="467" t="s">
        <v>279</v>
      </c>
      <c r="C64" s="273" t="s">
        <v>223</v>
      </c>
    </row>
    <row r="65" spans="2:5" x14ac:dyDescent="0.25">
      <c r="B65" s="468"/>
      <c r="C65" s="273" t="s">
        <v>216</v>
      </c>
    </row>
    <row r="66" spans="2:5" x14ac:dyDescent="0.25">
      <c r="B66" s="468"/>
      <c r="C66" s="273" t="s">
        <v>217</v>
      </c>
    </row>
    <row r="67" spans="2:5" x14ac:dyDescent="0.25">
      <c r="B67" s="469"/>
      <c r="C67" s="273" t="s">
        <v>218</v>
      </c>
    </row>
    <row r="68" spans="2:5" ht="42" x14ac:dyDescent="0.25">
      <c r="B68" s="467" t="s">
        <v>219</v>
      </c>
      <c r="C68" s="273" t="s">
        <v>221</v>
      </c>
    </row>
    <row r="69" spans="2:5" ht="28" x14ac:dyDescent="0.25">
      <c r="B69" s="470"/>
      <c r="C69" s="273" t="s">
        <v>224</v>
      </c>
    </row>
    <row r="70" spans="2:5" x14ac:dyDescent="0.25">
      <c r="B70" s="471" t="s">
        <v>280</v>
      </c>
      <c r="C70" s="273" t="s">
        <v>225</v>
      </c>
    </row>
    <row r="71" spans="2:5" ht="28" x14ac:dyDescent="0.25">
      <c r="B71" s="469"/>
      <c r="C71" s="273" t="s">
        <v>226</v>
      </c>
    </row>
    <row r="72" spans="2:5" ht="28" x14ac:dyDescent="0.25">
      <c r="B72" s="467" t="s">
        <v>281</v>
      </c>
      <c r="C72" s="273" t="s">
        <v>227</v>
      </c>
    </row>
    <row r="73" spans="2:5" ht="28" x14ac:dyDescent="0.25">
      <c r="B73" s="472"/>
      <c r="C73" s="273" t="s">
        <v>273</v>
      </c>
    </row>
    <row r="74" spans="2:5" ht="47" customHeight="1" x14ac:dyDescent="0.25">
      <c r="B74" s="466" t="s">
        <v>272</v>
      </c>
      <c r="C74" s="466"/>
    </row>
    <row r="75" spans="2:5" x14ac:dyDescent="0.25">
      <c r="B75" s="277"/>
      <c r="C75" s="277"/>
    </row>
    <row r="76" spans="2:5" s="274" customFormat="1" x14ac:dyDescent="0.25">
      <c r="B76" s="275"/>
      <c r="C76" s="275"/>
    </row>
    <row r="77" spans="2:5" x14ac:dyDescent="0.25">
      <c r="B77" s="478" t="s">
        <v>165</v>
      </c>
      <c r="C77" s="478"/>
    </row>
    <row r="78" spans="2:5" ht="28" x14ac:dyDescent="0.25">
      <c r="B78" s="3" t="s">
        <v>28</v>
      </c>
      <c r="C78" s="3" t="s">
        <v>68</v>
      </c>
    </row>
    <row r="79" spans="2:5" x14ac:dyDescent="0.25">
      <c r="B79" s="477" t="s">
        <v>69</v>
      </c>
      <c r="C79" s="3" t="s">
        <v>30</v>
      </c>
      <c r="D79" s="278"/>
      <c r="E79" s="278"/>
    </row>
    <row r="80" spans="2:5" x14ac:dyDescent="0.25">
      <c r="B80" s="477"/>
      <c r="C80" s="3" t="s">
        <v>54</v>
      </c>
      <c r="D80" s="278"/>
      <c r="E80" s="278"/>
    </row>
    <row r="81" spans="2:5" x14ac:dyDescent="0.25">
      <c r="B81" s="477"/>
      <c r="C81" s="3" t="s">
        <v>32</v>
      </c>
      <c r="D81" s="278"/>
      <c r="E81" s="278"/>
    </row>
    <row r="82" spans="2:5" x14ac:dyDescent="0.25">
      <c r="B82" s="477"/>
      <c r="C82" s="3" t="s">
        <v>33</v>
      </c>
    </row>
    <row r="83" spans="2:5" x14ac:dyDescent="0.25">
      <c r="B83" s="477" t="s">
        <v>70</v>
      </c>
      <c r="C83" s="3" t="s">
        <v>71</v>
      </c>
    </row>
    <row r="84" spans="2:5" x14ac:dyDescent="0.25">
      <c r="B84" s="477"/>
      <c r="C84" s="3" t="s">
        <v>72</v>
      </c>
    </row>
    <row r="85" spans="2:5" x14ac:dyDescent="0.25">
      <c r="B85" s="477"/>
      <c r="C85" s="3" t="s">
        <v>73</v>
      </c>
    </row>
    <row r="86" spans="2:5" x14ac:dyDescent="0.25">
      <c r="B86" s="477" t="s">
        <v>74</v>
      </c>
      <c r="C86" s="3" t="s">
        <v>75</v>
      </c>
    </row>
    <row r="87" spans="2:5" x14ac:dyDescent="0.25">
      <c r="B87" s="477"/>
      <c r="C87" s="3" t="s">
        <v>76</v>
      </c>
    </row>
    <row r="88" spans="2:5" x14ac:dyDescent="0.25">
      <c r="B88" s="477"/>
      <c r="C88" s="3" t="s">
        <v>77</v>
      </c>
    </row>
    <row r="89" spans="2:5" x14ac:dyDescent="0.25">
      <c r="B89" s="477" t="s">
        <v>78</v>
      </c>
      <c r="C89" s="3" t="s">
        <v>79</v>
      </c>
    </row>
    <row r="90" spans="2:5" x14ac:dyDescent="0.25">
      <c r="B90" s="477"/>
      <c r="C90" s="3" t="s">
        <v>80</v>
      </c>
    </row>
    <row r="91" spans="2:5" x14ac:dyDescent="0.25">
      <c r="B91" s="477"/>
      <c r="C91" s="3" t="s">
        <v>81</v>
      </c>
    </row>
    <row r="92" spans="2:5" x14ac:dyDescent="0.25">
      <c r="B92" s="477"/>
      <c r="C92" s="3" t="s">
        <v>82</v>
      </c>
    </row>
    <row r="93" spans="2:5" x14ac:dyDescent="0.25">
      <c r="B93" s="277"/>
      <c r="C93" s="277"/>
    </row>
    <row r="94" spans="2:5" s="274" customFormat="1" x14ac:dyDescent="0.25">
      <c r="B94" s="275"/>
      <c r="C94" s="275"/>
    </row>
    <row r="95" spans="2:5" x14ac:dyDescent="0.25">
      <c r="B95" s="279" t="s">
        <v>83</v>
      </c>
      <c r="C95" s="279" t="s">
        <v>84</v>
      </c>
    </row>
    <row r="96" spans="2:5" x14ac:dyDescent="0.25">
      <c r="B96" s="280" t="s">
        <v>171</v>
      </c>
      <c r="C96" s="2" t="s">
        <v>181</v>
      </c>
    </row>
    <row r="97" spans="2:3" x14ac:dyDescent="0.25">
      <c r="B97" s="280" t="s">
        <v>172</v>
      </c>
      <c r="C97" s="2" t="s">
        <v>85</v>
      </c>
    </row>
    <row r="98" spans="2:3" x14ac:dyDescent="0.25">
      <c r="B98" s="280" t="s">
        <v>173</v>
      </c>
      <c r="C98" s="2" t="s">
        <v>85</v>
      </c>
    </row>
    <row r="99" spans="2:3" x14ac:dyDescent="0.25">
      <c r="B99" s="280" t="s">
        <v>174</v>
      </c>
      <c r="C99" s="2" t="s">
        <v>85</v>
      </c>
    </row>
    <row r="100" spans="2:3" x14ac:dyDescent="0.25">
      <c r="B100" s="280" t="s">
        <v>165</v>
      </c>
      <c r="C100" s="2" t="s">
        <v>85</v>
      </c>
    </row>
    <row r="101" spans="2:3" x14ac:dyDescent="0.25">
      <c r="B101" s="280" t="s">
        <v>175</v>
      </c>
      <c r="C101" s="2" t="s">
        <v>86</v>
      </c>
    </row>
    <row r="102" spans="2:3" ht="31.15" customHeight="1" x14ac:dyDescent="0.25">
      <c r="B102" s="479" t="s">
        <v>180</v>
      </c>
      <c r="C102" s="479"/>
    </row>
  </sheetData>
  <sheetProtection algorithmName="SHA-512" hashValue="dnotpSslCqx1QwWqibgQw9Gtzk3HKUBA1EcLz8RaQe+20nqE8mPQvNPgZ/3IipoatFggQmpavastVM3COxoGgA==" saltValue="K1OaTMMQIeLB1V3vyzkxig==" spinCount="100000" sheet="1" formatColumns="0" formatRows="0"/>
  <mergeCells count="31">
    <mergeCell ref="B102:C102"/>
    <mergeCell ref="B2:C2"/>
    <mergeCell ref="B4:B7"/>
    <mergeCell ref="B8:B11"/>
    <mergeCell ref="B12:B17"/>
    <mergeCell ref="B18:B22"/>
    <mergeCell ref="B86:B88"/>
    <mergeCell ref="B89:B92"/>
    <mergeCell ref="B59:C59"/>
    <mergeCell ref="B77:C77"/>
    <mergeCell ref="B48:B49"/>
    <mergeCell ref="B44:B47"/>
    <mergeCell ref="B79:B82"/>
    <mergeCell ref="B83:B85"/>
    <mergeCell ref="B23:C23"/>
    <mergeCell ref="B37:C37"/>
    <mergeCell ref="C54:D54"/>
    <mergeCell ref="B56:C56"/>
    <mergeCell ref="B24:C24"/>
    <mergeCell ref="B27:C27"/>
    <mergeCell ref="B29:B32"/>
    <mergeCell ref="B33:B36"/>
    <mergeCell ref="B42:C42"/>
    <mergeCell ref="B38:C38"/>
    <mergeCell ref="B39:C39"/>
    <mergeCell ref="B74:C74"/>
    <mergeCell ref="B60:B63"/>
    <mergeCell ref="B64:B67"/>
    <mergeCell ref="B68:B69"/>
    <mergeCell ref="B70:B71"/>
    <mergeCell ref="B72:B73"/>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DB33"/>
  <sheetViews>
    <sheetView rightToLeft="1" zoomScale="90" zoomScaleNormal="90" workbookViewId="0">
      <selection sqref="A1:B1"/>
    </sheetView>
  </sheetViews>
  <sheetFormatPr defaultColWidth="8.81640625" defaultRowHeight="13" x14ac:dyDescent="0.25"/>
  <cols>
    <col min="1" max="1" width="1.453125" style="250" customWidth="1"/>
    <col min="2" max="2" width="11.26953125" style="250" customWidth="1"/>
    <col min="3" max="4" width="8" style="250" customWidth="1"/>
    <col min="5" max="5" width="22" style="250" customWidth="1"/>
    <col min="6" max="6" width="7.81640625" style="250" customWidth="1"/>
    <col min="7" max="7" width="10.1796875" style="250" customWidth="1"/>
    <col min="8" max="8" width="0.7265625" style="250" customWidth="1"/>
    <col min="9" max="9" width="10.1796875" style="250" customWidth="1"/>
    <col min="10" max="10" width="0.7265625" style="250" customWidth="1"/>
    <col min="11" max="11" width="10.1796875" style="250" customWidth="1"/>
    <col min="12" max="12" width="0.7265625" style="250" customWidth="1"/>
    <col min="13" max="13" width="12" style="250" customWidth="1"/>
    <col min="14" max="14" width="0.7265625" style="250" hidden="1" customWidth="1"/>
    <col min="15" max="15" width="10.1796875" style="250" hidden="1" customWidth="1"/>
    <col min="16" max="16" width="0.7265625" style="250" hidden="1" customWidth="1"/>
    <col min="17" max="17" width="10.1796875" style="250" hidden="1" customWidth="1"/>
    <col min="18" max="18" width="0.7265625" style="250" hidden="1" customWidth="1"/>
    <col min="19" max="19" width="10.1796875" style="250" hidden="1" customWidth="1"/>
    <col min="20" max="20" width="0.7265625" style="250" customWidth="1"/>
    <col min="21" max="21" width="10.1796875" style="250" customWidth="1"/>
    <col min="22" max="22" width="0.7265625" style="250" customWidth="1"/>
    <col min="23" max="24" width="10.1796875" style="250" customWidth="1"/>
    <col min="25" max="16384" width="8.81640625" style="250"/>
  </cols>
  <sheetData>
    <row r="1" spans="1:106" s="230" customFormat="1" ht="11.5" x14ac:dyDescent="0.25">
      <c r="A1" s="494"/>
      <c r="B1" s="495"/>
      <c r="C1" s="184"/>
      <c r="D1" s="184"/>
      <c r="E1" s="184"/>
      <c r="F1" s="183"/>
      <c r="G1" s="183"/>
      <c r="H1" s="227"/>
      <c r="I1" s="182"/>
      <c r="J1" s="228"/>
      <c r="K1" s="182"/>
      <c r="L1" s="182"/>
      <c r="M1" s="229"/>
      <c r="N1" s="227"/>
      <c r="O1" s="182"/>
      <c r="P1" s="228"/>
      <c r="Q1" s="182"/>
      <c r="R1" s="182"/>
      <c r="S1" s="229"/>
      <c r="T1" s="229"/>
      <c r="U1" s="229"/>
      <c r="V1" s="229"/>
      <c r="W1" s="229"/>
      <c r="X1" s="213"/>
      <c r="Y1" s="184"/>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c r="CG1" s="185"/>
      <c r="CH1" s="185"/>
      <c r="CI1" s="185"/>
      <c r="CJ1" s="185"/>
      <c r="CK1" s="185"/>
      <c r="CL1" s="185"/>
      <c r="CM1" s="185"/>
      <c r="CN1" s="185"/>
      <c r="CO1" s="185"/>
      <c r="CP1" s="185"/>
      <c r="CQ1" s="185"/>
      <c r="CR1" s="185"/>
      <c r="CS1" s="185"/>
      <c r="CT1" s="185"/>
      <c r="CU1" s="185"/>
      <c r="CV1" s="185"/>
      <c r="CW1" s="185"/>
      <c r="CX1" s="185"/>
      <c r="CY1" s="185"/>
      <c r="CZ1" s="185"/>
      <c r="DA1" s="185"/>
      <c r="DB1" s="185"/>
    </row>
    <row r="2" spans="1:106" s="236" customFormat="1" ht="11.5" x14ac:dyDescent="0.25">
      <c r="A2" s="231"/>
      <c r="B2" s="232" t="s">
        <v>87</v>
      </c>
      <c r="C2" s="503" t="str">
        <f>'ميزانية الاتفاقات الميدانية'!C2:E2</f>
        <v>المنظمة غير الحكومية ABC</v>
      </c>
      <c r="D2" s="504"/>
      <c r="E2" s="505"/>
      <c r="F2" s="233"/>
      <c r="G2" s="234"/>
      <c r="H2" s="234"/>
      <c r="I2" s="234"/>
      <c r="J2" s="234"/>
      <c r="K2" s="234"/>
      <c r="L2" s="234"/>
      <c r="M2" s="234"/>
      <c r="N2" s="234"/>
      <c r="O2" s="234"/>
      <c r="P2" s="234"/>
      <c r="Q2" s="234"/>
      <c r="R2" s="234"/>
      <c r="S2" s="234"/>
      <c r="T2" s="234"/>
      <c r="U2" s="234"/>
      <c r="V2" s="234"/>
      <c r="W2" s="234"/>
      <c r="X2" s="214"/>
      <c r="Y2" s="231"/>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row>
    <row r="3" spans="1:106" s="236" customFormat="1" ht="11.5" customHeight="1" x14ac:dyDescent="0.25">
      <c r="A3" s="231"/>
      <c r="B3" s="500" t="s">
        <v>89</v>
      </c>
      <c r="C3" s="237"/>
      <c r="D3" s="215" t="s">
        <v>90</v>
      </c>
      <c r="E3" s="238">
        <f>'ميزانية الاتفاقات الميدانية'!E3</f>
        <v>0</v>
      </c>
      <c r="F3" s="233"/>
      <c r="G3" s="233"/>
      <c r="H3" s="233"/>
      <c r="I3" s="233"/>
      <c r="J3" s="233"/>
      <c r="K3" s="233"/>
      <c r="L3" s="233"/>
      <c r="M3" s="233"/>
      <c r="N3" s="233"/>
      <c r="O3" s="233"/>
      <c r="P3" s="233"/>
      <c r="Q3" s="233"/>
      <c r="R3" s="233"/>
      <c r="S3" s="233"/>
      <c r="T3" s="233"/>
      <c r="U3" s="233"/>
      <c r="V3" s="233"/>
      <c r="W3" s="233"/>
      <c r="X3" s="233"/>
      <c r="Y3" s="231"/>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row>
    <row r="4" spans="1:106" s="236" customFormat="1" ht="11.5" customHeight="1" x14ac:dyDescent="0.25">
      <c r="A4" s="231"/>
      <c r="B4" s="501"/>
      <c r="C4" s="239"/>
      <c r="D4" s="216" t="s">
        <v>91</v>
      </c>
      <c r="E4" s="240">
        <f>'ميزانية الاتفاقات الميدانية'!E4</f>
        <v>0</v>
      </c>
      <c r="F4" s="233"/>
      <c r="G4" s="233"/>
      <c r="H4" s="233"/>
      <c r="I4" s="233"/>
      <c r="J4" s="233"/>
      <c r="K4" s="233"/>
      <c r="L4" s="233"/>
      <c r="M4" s="233"/>
      <c r="N4" s="233"/>
      <c r="O4" s="233"/>
      <c r="P4" s="233"/>
      <c r="Q4" s="233"/>
      <c r="R4" s="233"/>
      <c r="S4" s="233"/>
      <c r="T4" s="233"/>
      <c r="U4" s="233"/>
      <c r="V4" s="233"/>
      <c r="W4" s="233"/>
      <c r="X4" s="233"/>
      <c r="Y4" s="231"/>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row>
    <row r="5" spans="1:106" s="236" customFormat="1" ht="11.5" customHeight="1" x14ac:dyDescent="0.25">
      <c r="A5" s="231"/>
      <c r="B5" s="502"/>
      <c r="C5" s="241"/>
      <c r="D5" s="217" t="s">
        <v>6</v>
      </c>
      <c r="E5" s="242">
        <f>'ميزانية الاتفاقات الميدانية'!E5</f>
        <v>0</v>
      </c>
      <c r="F5" s="233"/>
      <c r="G5" s="233"/>
      <c r="H5" s="233"/>
      <c r="I5" s="233"/>
      <c r="J5" s="233"/>
      <c r="K5" s="233"/>
      <c r="L5" s="233"/>
      <c r="M5" s="233"/>
      <c r="N5" s="233"/>
      <c r="O5" s="233"/>
      <c r="P5" s="233"/>
      <c r="Q5" s="233"/>
      <c r="R5" s="233"/>
      <c r="S5" s="233"/>
      <c r="T5" s="233"/>
      <c r="U5" s="233"/>
      <c r="V5" s="233"/>
      <c r="W5" s="233"/>
      <c r="X5" s="233"/>
      <c r="Y5" s="231"/>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row>
    <row r="6" spans="1:106" s="230" customFormat="1" ht="11.5" customHeight="1" x14ac:dyDescent="0.25">
      <c r="A6" s="184"/>
      <c r="B6" s="218"/>
      <c r="C6" s="219"/>
      <c r="D6" s="219"/>
      <c r="E6" s="220"/>
      <c r="F6" s="243"/>
      <c r="G6" s="243"/>
      <c r="H6" s="243"/>
      <c r="I6" s="243"/>
      <c r="J6" s="243"/>
      <c r="K6" s="243"/>
      <c r="L6" s="243"/>
      <c r="M6" s="243"/>
      <c r="N6" s="243"/>
      <c r="O6" s="243"/>
      <c r="P6" s="243"/>
      <c r="Q6" s="243"/>
      <c r="R6" s="243"/>
      <c r="S6" s="243"/>
      <c r="T6" s="243"/>
      <c r="U6" s="243"/>
      <c r="V6" s="243"/>
      <c r="W6" s="243"/>
      <c r="X6" s="243"/>
      <c r="Y6" s="184"/>
      <c r="Z6" s="23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row>
    <row r="7" spans="1:106" s="230" customFormat="1" ht="17.5" x14ac:dyDescent="0.25">
      <c r="A7" s="184"/>
      <c r="B7" s="358" t="s">
        <v>269</v>
      </c>
      <c r="C7" s="359"/>
      <c r="D7" s="359"/>
      <c r="E7" s="360"/>
      <c r="F7" s="361"/>
      <c r="G7" s="243"/>
      <c r="H7" s="243"/>
      <c r="I7" s="243"/>
      <c r="J7" s="243"/>
      <c r="K7" s="243"/>
      <c r="L7" s="243"/>
      <c r="M7" s="243"/>
      <c r="N7" s="243"/>
      <c r="O7" s="243"/>
      <c r="P7" s="243"/>
      <c r="Q7" s="243"/>
      <c r="R7" s="243"/>
      <c r="S7" s="243"/>
      <c r="T7" s="243"/>
      <c r="U7" s="243"/>
      <c r="V7" s="243"/>
      <c r="W7" s="243"/>
      <c r="X7" s="243"/>
      <c r="Y7" s="184"/>
      <c r="Z7" s="23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c r="CC7" s="185"/>
      <c r="CD7" s="185"/>
      <c r="CE7" s="185"/>
      <c r="CF7" s="185"/>
      <c r="CG7" s="185"/>
      <c r="CH7" s="185"/>
      <c r="CI7" s="185"/>
      <c r="CJ7" s="185"/>
      <c r="CK7" s="185"/>
      <c r="CL7" s="185"/>
      <c r="CM7" s="185"/>
      <c r="CN7" s="185"/>
      <c r="CO7" s="185"/>
      <c r="CP7" s="185"/>
      <c r="CQ7" s="185"/>
      <c r="CR7" s="185"/>
      <c r="CS7" s="185"/>
      <c r="CT7" s="185"/>
      <c r="CU7" s="185"/>
      <c r="CV7" s="185"/>
      <c r="CW7" s="185"/>
      <c r="CX7" s="185"/>
      <c r="CY7" s="185"/>
      <c r="CZ7" s="185"/>
      <c r="DA7" s="185"/>
      <c r="DB7" s="185"/>
    </row>
    <row r="8" spans="1:106" s="230" customFormat="1" ht="11.5" customHeight="1" x14ac:dyDescent="0.25">
      <c r="A8" s="184"/>
      <c r="B8" s="244"/>
      <c r="C8" s="221"/>
      <c r="D8" s="221"/>
      <c r="E8" s="222"/>
      <c r="F8" s="243"/>
      <c r="G8" s="243"/>
      <c r="H8" s="243"/>
      <c r="I8" s="243"/>
      <c r="J8" s="243"/>
      <c r="K8" s="243"/>
      <c r="L8" s="243"/>
      <c r="M8" s="243"/>
      <c r="N8" s="243"/>
      <c r="O8" s="243"/>
      <c r="P8" s="243"/>
      <c r="Q8" s="243"/>
      <c r="R8" s="243"/>
      <c r="S8" s="243"/>
      <c r="T8" s="243"/>
      <c r="U8" s="243"/>
      <c r="V8" s="243"/>
      <c r="W8" s="243"/>
      <c r="X8" s="243"/>
      <c r="Y8" s="184"/>
      <c r="Z8" s="23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row>
    <row r="9" spans="1:106" s="230" customFormat="1" ht="11.5" customHeight="1" thickBot="1" x14ac:dyDescent="0.3">
      <c r="A9" s="184"/>
      <c r="B9" s="223"/>
      <c r="C9" s="221"/>
      <c r="D9" s="221"/>
      <c r="E9" s="222"/>
      <c r="F9" s="243"/>
      <c r="G9" s="243"/>
      <c r="H9" s="243"/>
      <c r="I9" s="243"/>
      <c r="J9" s="243"/>
      <c r="K9" s="243"/>
      <c r="L9" s="243"/>
      <c r="M9" s="243"/>
      <c r="N9" s="243"/>
      <c r="O9" s="243"/>
      <c r="P9" s="243"/>
      <c r="Q9" s="243"/>
      <c r="R9" s="243"/>
      <c r="S9" s="243"/>
      <c r="T9" s="243"/>
      <c r="U9" s="243"/>
      <c r="V9" s="243"/>
      <c r="W9" s="243"/>
      <c r="X9" s="243"/>
      <c r="Y9" s="184"/>
      <c r="Z9" s="23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c r="CC9" s="185"/>
      <c r="CD9" s="185"/>
      <c r="CE9" s="185"/>
      <c r="CF9" s="185"/>
      <c r="CG9" s="185"/>
      <c r="CH9" s="185"/>
      <c r="CI9" s="185"/>
      <c r="CJ9" s="185"/>
      <c r="CK9" s="185"/>
      <c r="CL9" s="185"/>
      <c r="CM9" s="185"/>
      <c r="CN9" s="185"/>
      <c r="CO9" s="185"/>
      <c r="CP9" s="185"/>
      <c r="CQ9" s="185"/>
      <c r="CR9" s="185"/>
      <c r="CS9" s="185"/>
      <c r="CT9" s="185"/>
      <c r="CU9" s="185"/>
      <c r="CV9" s="185"/>
      <c r="CW9" s="185"/>
      <c r="CX9" s="185"/>
      <c r="CY9" s="185"/>
      <c r="CZ9" s="185"/>
      <c r="DA9" s="185"/>
      <c r="DB9" s="185"/>
    </row>
    <row r="10" spans="1:106" s="230" customFormat="1" ht="11.5" customHeight="1" thickBot="1" x14ac:dyDescent="0.3">
      <c r="A10" s="184"/>
      <c r="B10" s="245"/>
      <c r="C10" s="246"/>
      <c r="D10" s="246"/>
      <c r="E10" s="247"/>
      <c r="F10" s="248"/>
      <c r="G10" s="496" t="s">
        <v>92</v>
      </c>
      <c r="H10" s="497"/>
      <c r="I10" s="497"/>
      <c r="J10" s="497"/>
      <c r="K10" s="497"/>
      <c r="L10" s="497"/>
      <c r="M10" s="497"/>
      <c r="N10" s="497"/>
      <c r="O10" s="497"/>
      <c r="P10" s="497"/>
      <c r="Q10" s="497"/>
      <c r="R10" s="497"/>
      <c r="S10" s="497"/>
      <c r="T10" s="497"/>
      <c r="U10" s="498"/>
      <c r="V10" s="226"/>
      <c r="W10" s="243"/>
      <c r="X10" s="184"/>
      <c r="Y10" s="184"/>
      <c r="Z10" s="23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5"/>
      <c r="DA10" s="185"/>
      <c r="DB10" s="185"/>
    </row>
    <row r="11" spans="1:106" s="230" customFormat="1" ht="12" thickBot="1" x14ac:dyDescent="0.3">
      <c r="A11" s="224"/>
      <c r="B11" s="245"/>
      <c r="C11" s="246"/>
      <c r="D11" s="246"/>
      <c r="E11" s="247"/>
      <c r="F11" s="224"/>
      <c r="G11" s="351" t="str">
        <f>'ميزانية الاتفاقات الميدانية'!$H$6</f>
        <v>النشاط 1</v>
      </c>
      <c r="H11" s="352"/>
      <c r="I11" s="351" t="str">
        <f>'ميزانية الاتفاقات الميدانية'!$J$6</f>
        <v>النشاط 2</v>
      </c>
      <c r="J11" s="352"/>
      <c r="K11" s="351" t="str">
        <f>'ميزانية الاتفاقات الميدانية'!$L$6</f>
        <v>النشاط 3</v>
      </c>
      <c r="L11" s="353"/>
      <c r="M11" s="351" t="str">
        <f>'ميزانية الاتفاقات الميدانية'!$N$6</f>
        <v>النشاط 4</v>
      </c>
      <c r="N11" s="352"/>
      <c r="O11" s="351" t="str">
        <f>'ميزانية الاتفاقات الميدانية'!$P$6</f>
        <v>النشاط 5</v>
      </c>
      <c r="P11" s="352"/>
      <c r="Q11" s="351" t="str">
        <f>'ميزانية الاتفاقات الميدانية'!$R$6</f>
        <v>النشاط 6</v>
      </c>
      <c r="R11" s="353"/>
      <c r="S11" s="351" t="str">
        <f>'ميزانية الاتفاقات الميدانية'!$T$6</f>
        <v>النشاط 7</v>
      </c>
      <c r="T11" s="354"/>
      <c r="U11" s="351" t="s">
        <v>15</v>
      </c>
      <c r="V11" s="226"/>
      <c r="W11" s="355" t="s">
        <v>93</v>
      </c>
      <c r="X11" s="369" t="s">
        <v>15</v>
      </c>
      <c r="Y11" s="184"/>
      <c r="Z11" s="23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c r="CD11" s="185"/>
      <c r="CE11" s="185"/>
      <c r="CF11" s="185"/>
      <c r="CG11" s="185"/>
      <c r="CH11" s="185"/>
      <c r="CI11" s="185"/>
      <c r="CJ11" s="185"/>
      <c r="CK11" s="185"/>
      <c r="CL11" s="185"/>
      <c r="CM11" s="185"/>
      <c r="CN11" s="185"/>
      <c r="CO11" s="185"/>
      <c r="CP11" s="185"/>
      <c r="CQ11" s="185"/>
      <c r="CR11" s="185"/>
      <c r="CS11" s="185"/>
      <c r="CT11" s="185"/>
      <c r="CU11" s="185"/>
      <c r="CV11" s="185"/>
      <c r="CW11" s="185"/>
      <c r="CX11" s="185"/>
      <c r="CY11" s="185"/>
      <c r="CZ11" s="185"/>
      <c r="DA11" s="185"/>
      <c r="DB11" s="185"/>
    </row>
    <row r="12" spans="1:106" ht="4.1500000000000004" customHeight="1" x14ac:dyDescent="0.25">
      <c r="A12" s="249"/>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35"/>
    </row>
    <row r="13" spans="1:106" s="185" customFormat="1" ht="11.5" x14ac:dyDescent="0.25">
      <c r="A13" s="184"/>
      <c r="B13" s="251"/>
      <c r="C13" s="252"/>
      <c r="D13" s="252"/>
      <c r="E13" s="282" t="s">
        <v>94</v>
      </c>
      <c r="F13" s="226"/>
      <c r="G13" s="356" t="str">
        <f>'ميزانية الاتفاقات الميدانية'!H13</f>
        <v>$</v>
      </c>
      <c r="H13" s="357"/>
      <c r="I13" s="356" t="str">
        <f>'ميزانية الاتفاقات الميدانية'!J13</f>
        <v>$</v>
      </c>
      <c r="J13" s="357"/>
      <c r="K13" s="356" t="str">
        <f>'ميزانية الاتفاقات الميدانية'!L13</f>
        <v>$</v>
      </c>
      <c r="L13" s="357"/>
      <c r="M13" s="356" t="str">
        <f>'ميزانية الاتفاقات الميدانية'!N13</f>
        <v>$</v>
      </c>
      <c r="N13" s="357"/>
      <c r="O13" s="356" t="str">
        <f>'ميزانية الاتفاقات الميدانية'!P13</f>
        <v>$</v>
      </c>
      <c r="P13" s="357"/>
      <c r="Q13" s="356" t="str">
        <f>'ميزانية الاتفاقات الميدانية'!R13</f>
        <v>$</v>
      </c>
      <c r="R13" s="357"/>
      <c r="S13" s="356" t="str">
        <f>'ميزانية الاتفاقات الميدانية'!T13</f>
        <v>$</v>
      </c>
      <c r="T13" s="357"/>
      <c r="U13" s="356" t="str">
        <f>'ميزانية الاتفاقات الميدانية'!V13</f>
        <v>$</v>
      </c>
      <c r="V13" s="214"/>
      <c r="W13" s="356" t="str">
        <f>'ميزانية الاتفاقات الميدانية'!X13</f>
        <v>$</v>
      </c>
      <c r="X13" s="356" t="str">
        <f>'ميزانية الاتفاقات الميدانية'!Y13</f>
        <v>$</v>
      </c>
      <c r="Y13" s="184"/>
      <c r="Z13" s="235"/>
    </row>
    <row r="14" spans="1:106" ht="4.1500000000000004" customHeight="1" x14ac:dyDescent="0.25">
      <c r="A14" s="249"/>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35"/>
    </row>
    <row r="15" spans="1:106" s="230" customFormat="1" ht="11.5" customHeight="1" x14ac:dyDescent="0.25">
      <c r="A15" s="249"/>
      <c r="B15" s="499" t="s">
        <v>95</v>
      </c>
      <c r="C15" s="499"/>
      <c r="D15" s="499"/>
      <c r="E15" s="499"/>
      <c r="F15" s="184"/>
      <c r="G15" s="253"/>
      <c r="H15" s="254"/>
      <c r="I15" s="253"/>
      <c r="J15" s="254"/>
      <c r="K15" s="253"/>
      <c r="L15" s="255"/>
      <c r="M15" s="253"/>
      <c r="N15" s="254"/>
      <c r="O15" s="253"/>
      <c r="P15" s="254"/>
      <c r="Q15" s="253"/>
      <c r="R15" s="255"/>
      <c r="S15" s="253"/>
      <c r="T15" s="254"/>
      <c r="U15" s="256">
        <f t="shared" ref="U15" si="0">M15+K15+I15+G15+O15+Q15+S15</f>
        <v>0</v>
      </c>
      <c r="V15" s="254"/>
      <c r="W15" s="253"/>
      <c r="X15" s="256">
        <f t="shared" ref="X15" si="1">W15+U15</f>
        <v>0</v>
      </c>
      <c r="Y15" s="184"/>
      <c r="Z15" s="23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c r="CC15" s="185"/>
      <c r="CD15" s="185"/>
      <c r="CE15" s="185"/>
      <c r="CF15" s="185"/>
      <c r="CG15" s="185"/>
      <c r="CH15" s="185"/>
      <c r="CI15" s="185"/>
      <c r="CJ15" s="185"/>
      <c r="CK15" s="185"/>
      <c r="CL15" s="185"/>
      <c r="CM15" s="185"/>
      <c r="CN15" s="185"/>
      <c r="CO15" s="185"/>
      <c r="CP15" s="185"/>
      <c r="CQ15" s="185"/>
      <c r="CR15" s="185"/>
      <c r="CS15" s="185"/>
      <c r="CT15" s="185"/>
      <c r="CU15" s="185"/>
      <c r="CV15" s="185"/>
      <c r="CW15" s="185"/>
      <c r="CX15" s="185"/>
      <c r="CY15" s="185"/>
      <c r="CZ15" s="185"/>
      <c r="DA15" s="185"/>
      <c r="DB15" s="185"/>
    </row>
    <row r="16" spans="1:106" ht="3.65" customHeight="1" x14ac:dyDescent="0.25">
      <c r="A16" s="249"/>
      <c r="B16" s="249"/>
      <c r="C16" s="249"/>
      <c r="D16" s="249"/>
      <c r="E16" s="225"/>
      <c r="F16" s="249"/>
      <c r="G16" s="249"/>
      <c r="H16" s="249"/>
      <c r="I16" s="249"/>
      <c r="J16" s="249"/>
      <c r="K16" s="249"/>
      <c r="L16" s="249"/>
      <c r="M16" s="249"/>
      <c r="N16" s="249"/>
      <c r="O16" s="249"/>
      <c r="P16" s="249"/>
      <c r="Q16" s="249"/>
      <c r="R16" s="249"/>
      <c r="S16" s="249"/>
      <c r="T16" s="249"/>
      <c r="U16" s="249"/>
      <c r="V16" s="249"/>
      <c r="W16" s="249"/>
      <c r="X16" s="249"/>
      <c r="Y16" s="249"/>
    </row>
    <row r="17" spans="1:106" ht="9.65" customHeight="1" x14ac:dyDescent="0.25">
      <c r="A17" s="249"/>
      <c r="B17" s="249"/>
      <c r="C17" s="249"/>
      <c r="D17" s="249"/>
      <c r="E17" s="282" t="s">
        <v>96</v>
      </c>
      <c r="F17" s="249"/>
      <c r="G17" s="257">
        <f>IF(OR(G15=0,G32=0),0,G15/G32)</f>
        <v>0</v>
      </c>
      <c r="H17" s="249"/>
      <c r="I17" s="257">
        <f>IF(OR(I15=0,I32=0),0,I15/I32)</f>
        <v>0</v>
      </c>
      <c r="J17" s="249"/>
      <c r="K17" s="257">
        <f>IF(OR(K15=0,K32=0),0,K15/K32)</f>
        <v>0</v>
      </c>
      <c r="L17" s="249"/>
      <c r="M17" s="257">
        <f>IF(OR(M15=0,M32=0),0,M15/M32)</f>
        <v>0</v>
      </c>
      <c r="N17" s="249"/>
      <c r="O17" s="257">
        <f>IF(OR(O15=0,O32=0),0,O15/O32)</f>
        <v>0</v>
      </c>
      <c r="P17" s="249"/>
      <c r="Q17" s="257">
        <f>IF(OR(Q15=0,Q32=0),0,Q15/Q32)</f>
        <v>0</v>
      </c>
      <c r="R17" s="249"/>
      <c r="S17" s="257">
        <f>IF(OR(S15=0,S32=0),0,S15/S32)</f>
        <v>0</v>
      </c>
      <c r="T17" s="249"/>
      <c r="U17" s="257">
        <f>IF(OR(U15=0,U32=0),0,U15/U32)</f>
        <v>0</v>
      </c>
      <c r="V17" s="249"/>
      <c r="W17" s="257">
        <f>IF(OR(W15=0,W32=0),0,W15/W32)</f>
        <v>0</v>
      </c>
      <c r="X17" s="257">
        <f>IF(OR(X15=0,X32=0),0,X15/X32)</f>
        <v>0</v>
      </c>
      <c r="Y17" s="249"/>
    </row>
    <row r="18" spans="1:106" x14ac:dyDescent="0.25">
      <c r="A18" s="249"/>
      <c r="B18" s="249"/>
      <c r="C18" s="249"/>
      <c r="D18" s="249"/>
      <c r="E18" s="249"/>
      <c r="F18" s="281"/>
      <c r="G18" s="249"/>
      <c r="H18" s="249"/>
      <c r="I18" s="249"/>
      <c r="J18" s="249"/>
      <c r="K18" s="249"/>
      <c r="L18" s="249"/>
      <c r="M18" s="249"/>
      <c r="N18" s="249"/>
      <c r="O18" s="249"/>
      <c r="P18" s="249"/>
      <c r="Q18" s="249"/>
      <c r="R18" s="249"/>
      <c r="S18" s="249"/>
      <c r="T18" s="249"/>
      <c r="U18" s="249"/>
      <c r="V18" s="249"/>
      <c r="W18" s="249"/>
      <c r="X18" s="249"/>
      <c r="Y18" s="249"/>
    </row>
    <row r="19" spans="1:106" x14ac:dyDescent="0.25">
      <c r="A19" s="249"/>
      <c r="B19" s="249"/>
      <c r="C19" s="249"/>
      <c r="D19" s="249"/>
      <c r="E19" s="249"/>
      <c r="F19" s="249"/>
      <c r="G19" s="249"/>
      <c r="H19" s="249"/>
      <c r="I19" s="249"/>
      <c r="J19" s="249"/>
      <c r="K19" s="249"/>
      <c r="L19" s="249"/>
      <c r="M19" s="249"/>
      <c r="N19" s="249"/>
      <c r="O19" s="249"/>
      <c r="P19" s="249"/>
      <c r="Q19" s="249"/>
      <c r="R19" s="249"/>
      <c r="S19" s="249"/>
      <c r="T19" s="249"/>
      <c r="U19" s="249"/>
      <c r="V19" s="249"/>
      <c r="W19" s="249"/>
      <c r="X19" s="249"/>
      <c r="Y19" s="249"/>
    </row>
    <row r="20" spans="1:106" x14ac:dyDescent="0.25">
      <c r="A20" s="249"/>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row>
    <row r="21" spans="1:106" x14ac:dyDescent="0.25">
      <c r="A21" s="249"/>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row>
    <row r="22" spans="1:106" x14ac:dyDescent="0.25">
      <c r="A22" s="249"/>
      <c r="B22" s="249"/>
      <c r="C22" s="249"/>
      <c r="D22" s="249"/>
      <c r="E22" s="249"/>
      <c r="F22" s="249"/>
      <c r="G22" s="249"/>
      <c r="H22" s="249"/>
      <c r="I22" s="249"/>
      <c r="J22" s="249"/>
      <c r="K22" s="249"/>
      <c r="L22" s="249"/>
      <c r="M22" s="249"/>
      <c r="N22" s="249"/>
      <c r="O22" s="249"/>
      <c r="P22" s="249"/>
      <c r="Q22" s="249"/>
      <c r="R22" s="249"/>
      <c r="S22" s="249"/>
      <c r="T22" s="249"/>
      <c r="U22" s="249"/>
      <c r="V22" s="249"/>
      <c r="W22" s="249"/>
      <c r="X22" s="249"/>
      <c r="Y22" s="249"/>
    </row>
    <row r="23" spans="1:106" x14ac:dyDescent="0.25">
      <c r="A23" s="249"/>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row>
    <row r="24" spans="1:106" ht="13.5" x14ac:dyDescent="0.25">
      <c r="A24" s="249"/>
      <c r="B24" s="493" t="s">
        <v>176</v>
      </c>
      <c r="C24" s="493"/>
      <c r="D24" s="493"/>
      <c r="E24" s="493"/>
      <c r="F24" s="493"/>
      <c r="G24" s="493"/>
      <c r="H24" s="493"/>
      <c r="I24" s="493"/>
      <c r="J24" s="493"/>
      <c r="K24" s="493"/>
      <c r="L24" s="249"/>
      <c r="M24" s="249"/>
      <c r="N24" s="249"/>
      <c r="O24" s="249"/>
      <c r="P24" s="249"/>
      <c r="Q24" s="249"/>
      <c r="R24" s="249"/>
      <c r="S24" s="249"/>
      <c r="T24" s="249"/>
      <c r="U24" s="249"/>
      <c r="V24" s="249"/>
      <c r="W24" s="249"/>
      <c r="X24" s="249"/>
      <c r="Y24" s="249"/>
    </row>
    <row r="25" spans="1:106" ht="3.65" customHeight="1" thickBot="1" x14ac:dyDescent="0.3">
      <c r="A25" s="249"/>
      <c r="B25" s="249"/>
      <c r="C25" s="249"/>
      <c r="D25" s="249"/>
      <c r="E25" s="225"/>
      <c r="F25" s="249"/>
      <c r="G25" s="249"/>
      <c r="H25" s="249"/>
      <c r="I25" s="249"/>
      <c r="J25" s="249"/>
      <c r="K25" s="249"/>
      <c r="L25" s="249"/>
      <c r="M25" s="249"/>
      <c r="N25" s="249"/>
      <c r="O25" s="249"/>
      <c r="P25" s="249"/>
      <c r="Q25" s="249"/>
      <c r="R25" s="249"/>
      <c r="S25" s="249"/>
      <c r="T25" s="249"/>
      <c r="U25" s="249"/>
      <c r="V25" s="249"/>
      <c r="W25" s="249"/>
      <c r="X25" s="249"/>
      <c r="Y25" s="249"/>
    </row>
    <row r="26" spans="1:106" s="236" customFormat="1" ht="10.5" x14ac:dyDescent="0.25">
      <c r="A26" s="231"/>
      <c r="B26" s="485" t="s">
        <v>97</v>
      </c>
      <c r="C26" s="486"/>
      <c r="D26" s="486"/>
      <c r="E26" s="486"/>
      <c r="F26" s="486"/>
      <c r="G26" s="258">
        <f>'ميزانية الاتفاقات الميدانية'!H20</f>
        <v>0</v>
      </c>
      <c r="H26" s="259"/>
      <c r="I26" s="260">
        <f>'ميزانية الاتفاقات الميدانية'!J20</f>
        <v>0</v>
      </c>
      <c r="J26" s="259"/>
      <c r="K26" s="260">
        <f>'ميزانية الاتفاقات الميدانية'!L20</f>
        <v>0</v>
      </c>
      <c r="L26" s="261"/>
      <c r="M26" s="260">
        <f>'ميزانية الاتفاقات الميدانية'!N20</f>
        <v>0</v>
      </c>
      <c r="N26" s="259"/>
      <c r="O26" s="260">
        <f>'ميزانية الاتفاقات الميدانية'!P20</f>
        <v>0</v>
      </c>
      <c r="P26" s="259"/>
      <c r="Q26" s="260">
        <f>'ميزانية الاتفاقات الميدانية'!R20</f>
        <v>0</v>
      </c>
      <c r="R26" s="261"/>
      <c r="S26" s="260">
        <f>'ميزانية الاتفاقات الميدانية'!T20</f>
        <v>0</v>
      </c>
      <c r="T26" s="259"/>
      <c r="U26" s="260">
        <f>'ميزانية الاتفاقات الميدانية'!V20</f>
        <v>0</v>
      </c>
      <c r="V26" s="259"/>
      <c r="W26" s="260">
        <f>'ميزانية الاتفاقات الميدانية'!X20</f>
        <v>0</v>
      </c>
      <c r="X26" s="260">
        <f>'ميزانية الاتفاقات الميدانية'!Y20</f>
        <v>0</v>
      </c>
      <c r="Y26" s="231"/>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c r="BO26" s="235"/>
      <c r="BP26" s="235"/>
      <c r="BQ26" s="235"/>
      <c r="BR26" s="235"/>
      <c r="BS26" s="235"/>
      <c r="BT26" s="235"/>
      <c r="BU26" s="235"/>
      <c r="BV26" s="235"/>
      <c r="BW26" s="235"/>
      <c r="BX26" s="235"/>
      <c r="BY26" s="235"/>
      <c r="BZ26" s="235"/>
      <c r="CA26" s="235"/>
      <c r="CB26" s="235"/>
      <c r="CC26" s="235"/>
      <c r="CD26" s="235"/>
      <c r="CE26" s="235"/>
      <c r="CF26" s="235"/>
      <c r="CG26" s="235"/>
      <c r="CH26" s="235"/>
      <c r="CI26" s="235"/>
      <c r="CJ26" s="235"/>
      <c r="CK26" s="235"/>
      <c r="CL26" s="235"/>
      <c r="CM26" s="235"/>
      <c r="CN26" s="235"/>
      <c r="CO26" s="235"/>
      <c r="CP26" s="235"/>
      <c r="CQ26" s="235"/>
      <c r="CR26" s="235"/>
      <c r="CS26" s="235"/>
      <c r="CT26" s="235"/>
      <c r="CU26" s="235"/>
      <c r="CV26" s="235"/>
      <c r="CW26" s="235"/>
      <c r="CX26" s="235"/>
      <c r="CY26" s="235"/>
      <c r="CZ26" s="235"/>
      <c r="DA26" s="235"/>
      <c r="DB26" s="235"/>
    </row>
    <row r="27" spans="1:106" s="236" customFormat="1" ht="10.5" x14ac:dyDescent="0.25">
      <c r="A27" s="231"/>
      <c r="B27" s="487" t="s">
        <v>98</v>
      </c>
      <c r="C27" s="488"/>
      <c r="D27" s="488"/>
      <c r="E27" s="488"/>
      <c r="F27" s="488"/>
      <c r="G27" s="262">
        <f>'ميزانية الاتفاقات الميدانية'!H29</f>
        <v>0</v>
      </c>
      <c r="H27" s="259"/>
      <c r="I27" s="263">
        <f>'ميزانية الاتفاقات الميدانية'!J29</f>
        <v>0</v>
      </c>
      <c r="J27" s="259"/>
      <c r="K27" s="263">
        <f>'ميزانية الاتفاقات الميدانية'!L29</f>
        <v>0</v>
      </c>
      <c r="L27" s="261"/>
      <c r="M27" s="263">
        <f>'ميزانية الاتفاقات الميدانية'!N29</f>
        <v>0</v>
      </c>
      <c r="N27" s="259"/>
      <c r="O27" s="263">
        <f>'ميزانية الاتفاقات الميدانية'!P29</f>
        <v>0</v>
      </c>
      <c r="P27" s="259"/>
      <c r="Q27" s="263">
        <f>'ميزانية الاتفاقات الميدانية'!R29</f>
        <v>0</v>
      </c>
      <c r="R27" s="261"/>
      <c r="S27" s="263">
        <f>'ميزانية الاتفاقات الميدانية'!T29</f>
        <v>0</v>
      </c>
      <c r="T27" s="259"/>
      <c r="U27" s="263">
        <f>'ميزانية الاتفاقات الميدانية'!V29</f>
        <v>0</v>
      </c>
      <c r="V27" s="259"/>
      <c r="W27" s="263">
        <f>'ميزانية الاتفاقات الميدانية'!X29</f>
        <v>0</v>
      </c>
      <c r="X27" s="263">
        <f>'ميزانية الاتفاقات الميدانية'!Y29</f>
        <v>0</v>
      </c>
      <c r="Y27" s="231"/>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5"/>
      <c r="BA27" s="235"/>
      <c r="BB27" s="235"/>
      <c r="BC27" s="235"/>
      <c r="BD27" s="235"/>
      <c r="BE27" s="235"/>
      <c r="BF27" s="235"/>
      <c r="BG27" s="235"/>
      <c r="BH27" s="235"/>
      <c r="BI27" s="235"/>
      <c r="BJ27" s="235"/>
      <c r="BK27" s="235"/>
      <c r="BL27" s="235"/>
      <c r="BM27" s="235"/>
      <c r="BN27" s="235"/>
      <c r="BO27" s="235"/>
      <c r="BP27" s="235"/>
      <c r="BQ27" s="235"/>
      <c r="BR27" s="235"/>
      <c r="BS27" s="235"/>
      <c r="BT27" s="235"/>
      <c r="BU27" s="235"/>
      <c r="BV27" s="235"/>
      <c r="BW27" s="235"/>
      <c r="BX27" s="235"/>
      <c r="BY27" s="235"/>
      <c r="BZ27" s="235"/>
      <c r="CA27" s="235"/>
      <c r="CB27" s="235"/>
      <c r="CC27" s="235"/>
      <c r="CD27" s="235"/>
      <c r="CE27" s="235"/>
      <c r="CF27" s="235"/>
      <c r="CG27" s="235"/>
      <c r="CH27" s="235"/>
      <c r="CI27" s="235"/>
      <c r="CJ27" s="235"/>
      <c r="CK27" s="235"/>
      <c r="CL27" s="235"/>
      <c r="CM27" s="235"/>
      <c r="CN27" s="235"/>
      <c r="CO27" s="235"/>
      <c r="CP27" s="235"/>
      <c r="CQ27" s="235"/>
      <c r="CR27" s="235"/>
      <c r="CS27" s="235"/>
      <c r="CT27" s="235"/>
      <c r="CU27" s="235"/>
      <c r="CV27" s="235"/>
      <c r="CW27" s="235"/>
      <c r="CX27" s="235"/>
      <c r="CY27" s="235"/>
      <c r="CZ27" s="235"/>
      <c r="DA27" s="235"/>
      <c r="DB27" s="235"/>
    </row>
    <row r="28" spans="1:106" s="236" customFormat="1" ht="10.5" x14ac:dyDescent="0.25">
      <c r="A28" s="231"/>
      <c r="B28" s="487" t="s">
        <v>99</v>
      </c>
      <c r="C28" s="488"/>
      <c r="D28" s="488"/>
      <c r="E28" s="488"/>
      <c r="F28" s="488"/>
      <c r="G28" s="262">
        <f>'ميزانية الاتفاقات الميدانية'!H41</f>
        <v>0</v>
      </c>
      <c r="H28" s="259"/>
      <c r="I28" s="263">
        <f>'ميزانية الاتفاقات الميدانية'!J41</f>
        <v>0</v>
      </c>
      <c r="J28" s="259"/>
      <c r="K28" s="263">
        <f>'ميزانية الاتفاقات الميدانية'!L41</f>
        <v>0</v>
      </c>
      <c r="L28" s="261"/>
      <c r="M28" s="263">
        <f>'ميزانية الاتفاقات الميدانية'!N41</f>
        <v>0</v>
      </c>
      <c r="N28" s="259"/>
      <c r="O28" s="263">
        <f>'ميزانية الاتفاقات الميدانية'!P41</f>
        <v>0</v>
      </c>
      <c r="P28" s="259"/>
      <c r="Q28" s="263">
        <f>'ميزانية الاتفاقات الميدانية'!R41</f>
        <v>0</v>
      </c>
      <c r="R28" s="261"/>
      <c r="S28" s="263">
        <f>'ميزانية الاتفاقات الميدانية'!T41</f>
        <v>0</v>
      </c>
      <c r="T28" s="259"/>
      <c r="U28" s="263">
        <f>'ميزانية الاتفاقات الميدانية'!V41</f>
        <v>0</v>
      </c>
      <c r="V28" s="259"/>
      <c r="W28" s="263">
        <f>'ميزانية الاتفاقات الميدانية'!X41</f>
        <v>0</v>
      </c>
      <c r="X28" s="263">
        <f>'ميزانية الاتفاقات الميدانية'!Y41</f>
        <v>0</v>
      </c>
      <c r="Y28" s="231"/>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235"/>
      <c r="BE28" s="235"/>
      <c r="BF28" s="235"/>
      <c r="BG28" s="235"/>
      <c r="BH28" s="235"/>
      <c r="BI28" s="235"/>
      <c r="BJ28" s="235"/>
      <c r="BK28" s="235"/>
      <c r="BL28" s="235"/>
      <c r="BM28" s="235"/>
      <c r="BN28" s="235"/>
      <c r="BO28" s="235"/>
      <c r="BP28" s="235"/>
      <c r="BQ28" s="235"/>
      <c r="BR28" s="235"/>
      <c r="BS28" s="235"/>
      <c r="BT28" s="235"/>
      <c r="BU28" s="235"/>
      <c r="BV28" s="235"/>
      <c r="BW28" s="235"/>
      <c r="BX28" s="235"/>
      <c r="BY28" s="235"/>
      <c r="BZ28" s="235"/>
      <c r="CA28" s="235"/>
      <c r="CB28" s="235"/>
      <c r="CC28" s="235"/>
      <c r="CD28" s="235"/>
      <c r="CE28" s="235"/>
      <c r="CF28" s="235"/>
      <c r="CG28" s="235"/>
      <c r="CH28" s="235"/>
      <c r="CI28" s="235"/>
      <c r="CJ28" s="235"/>
      <c r="CK28" s="235"/>
      <c r="CL28" s="235"/>
      <c r="CM28" s="235"/>
      <c r="CN28" s="235"/>
      <c r="CO28" s="235"/>
      <c r="CP28" s="235"/>
      <c r="CQ28" s="235"/>
      <c r="CR28" s="235"/>
      <c r="CS28" s="235"/>
      <c r="CT28" s="235"/>
      <c r="CU28" s="235"/>
      <c r="CV28" s="235"/>
      <c r="CW28" s="235"/>
      <c r="CX28" s="235"/>
      <c r="CY28" s="235"/>
      <c r="CZ28" s="235"/>
      <c r="DA28" s="235"/>
      <c r="DB28" s="235"/>
    </row>
    <row r="29" spans="1:106" s="236" customFormat="1" ht="11" thickBot="1" x14ac:dyDescent="0.3">
      <c r="A29" s="231"/>
      <c r="B29" s="489" t="s">
        <v>100</v>
      </c>
      <c r="C29" s="490"/>
      <c r="D29" s="490"/>
      <c r="E29" s="490"/>
      <c r="F29" s="490"/>
      <c r="G29" s="264">
        <f>'ميزانية الاتفاقات الميدانية'!H50</f>
        <v>0</v>
      </c>
      <c r="H29" s="259"/>
      <c r="I29" s="265">
        <f>'ميزانية الاتفاقات الميدانية'!J50</f>
        <v>0</v>
      </c>
      <c r="J29" s="259"/>
      <c r="K29" s="265">
        <f>'ميزانية الاتفاقات الميدانية'!L50</f>
        <v>0</v>
      </c>
      <c r="L29" s="261"/>
      <c r="M29" s="265">
        <f>'ميزانية الاتفاقات الميدانية'!N50</f>
        <v>0</v>
      </c>
      <c r="N29" s="259"/>
      <c r="O29" s="265">
        <f>'ميزانية الاتفاقات الميدانية'!P50</f>
        <v>0</v>
      </c>
      <c r="P29" s="259"/>
      <c r="Q29" s="265">
        <f>'ميزانية الاتفاقات الميدانية'!R50</f>
        <v>0</v>
      </c>
      <c r="R29" s="261"/>
      <c r="S29" s="265">
        <f>'ميزانية الاتفاقات الميدانية'!T50</f>
        <v>0</v>
      </c>
      <c r="T29" s="259"/>
      <c r="U29" s="265">
        <f>'ميزانية الاتفاقات الميدانية'!V50</f>
        <v>0</v>
      </c>
      <c r="V29" s="259"/>
      <c r="W29" s="265">
        <f>'ميزانية الاتفاقات الميدانية'!X50</f>
        <v>0</v>
      </c>
      <c r="X29" s="265">
        <f>'ميزانية الاتفاقات الميدانية'!Y50</f>
        <v>0</v>
      </c>
      <c r="Y29" s="231"/>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235"/>
      <c r="BD29" s="235"/>
      <c r="BE29" s="235"/>
      <c r="BF29" s="235"/>
      <c r="BG29" s="235"/>
      <c r="BH29" s="235"/>
      <c r="BI29" s="235"/>
      <c r="BJ29" s="235"/>
      <c r="BK29" s="235"/>
      <c r="BL29" s="235"/>
      <c r="BM29" s="235"/>
      <c r="BN29" s="235"/>
      <c r="BO29" s="235"/>
      <c r="BP29" s="235"/>
      <c r="BQ29" s="235"/>
      <c r="BR29" s="235"/>
      <c r="BS29" s="235"/>
      <c r="BT29" s="235"/>
      <c r="BU29" s="235"/>
      <c r="BV29" s="235"/>
      <c r="BW29" s="235"/>
      <c r="BX29" s="235"/>
      <c r="BY29" s="235"/>
      <c r="BZ29" s="235"/>
      <c r="CA29" s="235"/>
      <c r="CB29" s="235"/>
      <c r="CC29" s="235"/>
      <c r="CD29" s="235"/>
      <c r="CE29" s="235"/>
      <c r="CF29" s="235"/>
      <c r="CG29" s="235"/>
      <c r="CH29" s="235"/>
      <c r="CI29" s="235"/>
      <c r="CJ29" s="235"/>
      <c r="CK29" s="235"/>
      <c r="CL29" s="235"/>
      <c r="CM29" s="235"/>
      <c r="CN29" s="235"/>
      <c r="CO29" s="235"/>
      <c r="CP29" s="235"/>
      <c r="CQ29" s="235"/>
      <c r="CR29" s="235"/>
      <c r="CS29" s="235"/>
      <c r="CT29" s="235"/>
      <c r="CU29" s="235"/>
      <c r="CV29" s="235"/>
      <c r="CW29" s="235"/>
      <c r="CX29" s="235"/>
      <c r="CY29" s="235"/>
      <c r="CZ29" s="235"/>
      <c r="DA29" s="235"/>
      <c r="DB29" s="235"/>
    </row>
    <row r="30" spans="1:106" s="236" customFormat="1" ht="11" thickBot="1" x14ac:dyDescent="0.3">
      <c r="A30" s="231"/>
      <c r="B30" s="483" t="s">
        <v>106</v>
      </c>
      <c r="C30" s="484"/>
      <c r="D30" s="484"/>
      <c r="E30" s="484"/>
      <c r="F30" s="484"/>
      <c r="G30" s="266">
        <f>SUM(G26:G29)</f>
        <v>0</v>
      </c>
      <c r="H30" s="267"/>
      <c r="I30" s="268">
        <f>SUM(I26:I29)</f>
        <v>0</v>
      </c>
      <c r="J30" s="267"/>
      <c r="K30" s="268">
        <f>SUM(K26:K29)</f>
        <v>0</v>
      </c>
      <c r="L30" s="269"/>
      <c r="M30" s="268">
        <f>SUM(M26:M29)</f>
        <v>0</v>
      </c>
      <c r="N30" s="267"/>
      <c r="O30" s="268">
        <f>SUM(O26:O29)</f>
        <v>0</v>
      </c>
      <c r="P30" s="267"/>
      <c r="Q30" s="268">
        <f>SUM(Q26:Q29)</f>
        <v>0</v>
      </c>
      <c r="R30" s="269"/>
      <c r="S30" s="268">
        <f>SUM(S26:S29)</f>
        <v>0</v>
      </c>
      <c r="T30" s="267"/>
      <c r="U30" s="268">
        <f>SUM(U26:U29)</f>
        <v>0</v>
      </c>
      <c r="V30" s="267"/>
      <c r="W30" s="268">
        <f>SUM(W26:W29)</f>
        <v>0</v>
      </c>
      <c r="X30" s="268">
        <f>SUM(X26:X29)</f>
        <v>0</v>
      </c>
      <c r="Y30" s="231"/>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5"/>
      <c r="BG30" s="235"/>
      <c r="BH30" s="235"/>
      <c r="BI30" s="235"/>
      <c r="BJ30" s="235"/>
      <c r="BK30" s="235"/>
      <c r="BL30" s="235"/>
      <c r="BM30" s="235"/>
      <c r="BN30" s="235"/>
      <c r="BO30" s="235"/>
      <c r="BP30" s="235"/>
      <c r="BQ30" s="235"/>
      <c r="BR30" s="235"/>
      <c r="BS30" s="235"/>
      <c r="BT30" s="235"/>
      <c r="BU30" s="235"/>
      <c r="BV30" s="235"/>
      <c r="BW30" s="235"/>
      <c r="BX30" s="235"/>
      <c r="BY30" s="235"/>
      <c r="BZ30" s="235"/>
      <c r="CA30" s="235"/>
      <c r="CB30" s="235"/>
      <c r="CC30" s="235"/>
      <c r="CD30" s="235"/>
      <c r="CE30" s="235"/>
      <c r="CF30" s="235"/>
      <c r="CG30" s="235"/>
      <c r="CH30" s="235"/>
      <c r="CI30" s="235"/>
      <c r="CJ30" s="235"/>
      <c r="CK30" s="235"/>
      <c r="CL30" s="235"/>
      <c r="CM30" s="235"/>
      <c r="CN30" s="235"/>
      <c r="CO30" s="235"/>
      <c r="CP30" s="235"/>
      <c r="CQ30" s="235"/>
      <c r="CR30" s="235"/>
      <c r="CS30" s="235"/>
      <c r="CT30" s="235"/>
      <c r="CU30" s="235"/>
      <c r="CV30" s="235"/>
      <c r="CW30" s="235"/>
      <c r="CX30" s="235"/>
      <c r="CY30" s="235"/>
      <c r="CZ30" s="235"/>
      <c r="DA30" s="235"/>
      <c r="DB30" s="235"/>
    </row>
    <row r="31" spans="1:106" s="236" customFormat="1" ht="11" thickBot="1" x14ac:dyDescent="0.3">
      <c r="A31" s="231"/>
      <c r="B31" s="491" t="s">
        <v>101</v>
      </c>
      <c r="C31" s="492"/>
      <c r="D31" s="492"/>
      <c r="E31" s="492"/>
      <c r="F31" s="492"/>
      <c r="G31" s="270">
        <f>'ميزانية الاتفاقات الميدانية'!H66</f>
        <v>0</v>
      </c>
      <c r="H31" s="259"/>
      <c r="I31" s="271">
        <f>'ميزانية الاتفاقات الميدانية'!J66</f>
        <v>0</v>
      </c>
      <c r="J31" s="259"/>
      <c r="K31" s="271">
        <f>'ميزانية الاتفاقات الميدانية'!L66</f>
        <v>0</v>
      </c>
      <c r="L31" s="261"/>
      <c r="M31" s="271">
        <f>'ميزانية الاتفاقات الميدانية'!N66</f>
        <v>0</v>
      </c>
      <c r="N31" s="259"/>
      <c r="O31" s="271">
        <f>'ميزانية الاتفاقات الميدانية'!P66</f>
        <v>0</v>
      </c>
      <c r="P31" s="259"/>
      <c r="Q31" s="271">
        <f>'ميزانية الاتفاقات الميدانية'!R66</f>
        <v>0</v>
      </c>
      <c r="R31" s="261"/>
      <c r="S31" s="271">
        <f>'ميزانية الاتفاقات الميدانية'!T66</f>
        <v>0</v>
      </c>
      <c r="T31" s="259"/>
      <c r="U31" s="271">
        <f>'ميزانية الاتفاقات الميدانية'!V66</f>
        <v>0</v>
      </c>
      <c r="V31" s="259"/>
      <c r="W31" s="271">
        <f>'ميزانية الاتفاقات الميدانية'!X66</f>
        <v>0</v>
      </c>
      <c r="X31" s="271">
        <f>'ميزانية الاتفاقات الميدانية'!Y66</f>
        <v>0</v>
      </c>
      <c r="Y31" s="231"/>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5"/>
      <c r="BQ31" s="235"/>
      <c r="BR31" s="235"/>
      <c r="BS31" s="235"/>
      <c r="BT31" s="235"/>
      <c r="BU31" s="235"/>
      <c r="BV31" s="235"/>
      <c r="BW31" s="235"/>
      <c r="BX31" s="235"/>
      <c r="BY31" s="235"/>
      <c r="BZ31" s="235"/>
      <c r="CA31" s="235"/>
      <c r="CB31" s="235"/>
      <c r="CC31" s="235"/>
      <c r="CD31" s="235"/>
      <c r="CE31" s="235"/>
      <c r="CF31" s="235"/>
      <c r="CG31" s="235"/>
      <c r="CH31" s="235"/>
      <c r="CI31" s="235"/>
      <c r="CJ31" s="235"/>
      <c r="CK31" s="235"/>
      <c r="CL31" s="235"/>
      <c r="CM31" s="235"/>
      <c r="CN31" s="235"/>
      <c r="CO31" s="235"/>
      <c r="CP31" s="235"/>
      <c r="CQ31" s="235"/>
      <c r="CR31" s="235"/>
      <c r="CS31" s="235"/>
      <c r="CT31" s="235"/>
      <c r="CU31" s="235"/>
      <c r="CV31" s="235"/>
      <c r="CW31" s="235"/>
      <c r="CX31" s="235"/>
      <c r="CY31" s="235"/>
      <c r="CZ31" s="235"/>
      <c r="DA31" s="235"/>
      <c r="DB31" s="235"/>
    </row>
    <row r="32" spans="1:106" s="236" customFormat="1" ht="11" thickBot="1" x14ac:dyDescent="0.3">
      <c r="A32" s="231"/>
      <c r="B32" s="483" t="s">
        <v>102</v>
      </c>
      <c r="C32" s="484"/>
      <c r="D32" s="484"/>
      <c r="E32" s="484"/>
      <c r="F32" s="484"/>
      <c r="G32" s="266">
        <f>G31+G30</f>
        <v>0</v>
      </c>
      <c r="H32" s="267"/>
      <c r="I32" s="268">
        <f>I31+I30</f>
        <v>0</v>
      </c>
      <c r="J32" s="267"/>
      <c r="K32" s="268">
        <f>K31+K30</f>
        <v>0</v>
      </c>
      <c r="L32" s="269"/>
      <c r="M32" s="268">
        <f>M31+M30</f>
        <v>0</v>
      </c>
      <c r="N32" s="267"/>
      <c r="O32" s="268">
        <f>O31+O30</f>
        <v>0</v>
      </c>
      <c r="P32" s="267"/>
      <c r="Q32" s="268">
        <f>Q31+Q30</f>
        <v>0</v>
      </c>
      <c r="R32" s="269"/>
      <c r="S32" s="268">
        <f>S31+S30</f>
        <v>0</v>
      </c>
      <c r="T32" s="267"/>
      <c r="U32" s="268">
        <f>U31+U30</f>
        <v>0</v>
      </c>
      <c r="V32" s="267"/>
      <c r="W32" s="268">
        <f>W31+W30</f>
        <v>0</v>
      </c>
      <c r="X32" s="268">
        <f>X31+X30</f>
        <v>0</v>
      </c>
      <c r="Y32" s="231"/>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c r="BS32" s="235"/>
      <c r="BT32" s="235"/>
      <c r="BU32" s="235"/>
      <c r="BV32" s="235"/>
      <c r="BW32" s="235"/>
      <c r="BX32" s="235"/>
      <c r="BY32" s="235"/>
      <c r="BZ32" s="235"/>
      <c r="CA32" s="235"/>
      <c r="CB32" s="235"/>
      <c r="CC32" s="235"/>
      <c r="CD32" s="235"/>
      <c r="CE32" s="235"/>
      <c r="CF32" s="235"/>
      <c r="CG32" s="235"/>
      <c r="CH32" s="235"/>
      <c r="CI32" s="235"/>
      <c r="CJ32" s="235"/>
      <c r="CK32" s="235"/>
      <c r="CL32" s="235"/>
      <c r="CM32" s="235"/>
      <c r="CN32" s="235"/>
      <c r="CO32" s="235"/>
      <c r="CP32" s="235"/>
      <c r="CQ32" s="235"/>
      <c r="CR32" s="235"/>
      <c r="CS32" s="235"/>
      <c r="CT32" s="235"/>
      <c r="CU32" s="235"/>
      <c r="CV32" s="235"/>
      <c r="CW32" s="235"/>
      <c r="CX32" s="235"/>
      <c r="CY32" s="235"/>
      <c r="CZ32" s="235"/>
      <c r="DA32" s="235"/>
      <c r="DB32" s="235"/>
    </row>
    <row r="33" spans="1:25" x14ac:dyDescent="0.25">
      <c r="A33" s="249"/>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row>
  </sheetData>
  <sheetProtection algorithmName="SHA-512" hashValue="6wBKg/vSm+KWAxXu0o6ussZ977VbW5jrhEwPsmgEDvpOQ64m4r+pKEXjuB6Bg5JeLUgsFfRd3QF5+D5tYEStBw==" saltValue="xvGoDZEoMROzkCUEgyGjqQ==" spinCount="100000" sheet="1" formatColumns="0" formatRows="0"/>
  <protectedRanges>
    <protectedRange sqref="G15 I15 K15 M15 O15 Q15 S15 W15" name="Range9"/>
  </protectedRanges>
  <mergeCells count="13">
    <mergeCell ref="B24:K24"/>
    <mergeCell ref="A1:B1"/>
    <mergeCell ref="G10:U10"/>
    <mergeCell ref="B15:E15"/>
    <mergeCell ref="B3:B5"/>
    <mergeCell ref="C2:E2"/>
    <mergeCell ref="B32:F32"/>
    <mergeCell ref="B26:F26"/>
    <mergeCell ref="B27:F27"/>
    <mergeCell ref="B28:F28"/>
    <mergeCell ref="B29:F29"/>
    <mergeCell ref="B30:F30"/>
    <mergeCell ref="B31:F3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A1:AO44"/>
  <sheetViews>
    <sheetView rightToLeft="1" zoomScale="90" zoomScaleNormal="90" workbookViewId="0">
      <selection sqref="A1:F1"/>
    </sheetView>
  </sheetViews>
  <sheetFormatPr defaultColWidth="8.81640625" defaultRowHeight="13" x14ac:dyDescent="0.25"/>
  <cols>
    <col min="1" max="1" width="2.1796875" style="250" customWidth="1"/>
    <col min="2" max="7" width="8.81640625" style="250"/>
    <col min="8" max="8" width="12.26953125" style="250" customWidth="1"/>
    <col min="9" max="9" width="1" style="250" customWidth="1"/>
    <col min="10" max="10" width="12.26953125" style="250" customWidth="1"/>
    <col min="11" max="11" width="1" style="250" customWidth="1"/>
    <col min="12" max="12" width="12.26953125" style="250" customWidth="1"/>
    <col min="13" max="13" width="1" style="250" customWidth="1"/>
    <col min="14" max="14" width="11.26953125" style="250" customWidth="1"/>
    <col min="15" max="15" width="0.81640625" style="250" hidden="1" customWidth="1"/>
    <col min="16" max="16" width="11.81640625" style="318" hidden="1" customWidth="1"/>
    <col min="17" max="17" width="1.1796875" style="250" hidden="1" customWidth="1"/>
    <col min="18" max="18" width="13.26953125" style="318" hidden="1" customWidth="1"/>
    <col min="19" max="19" width="1.1796875" style="250" hidden="1" customWidth="1"/>
    <col min="20" max="20" width="11.1796875" style="318" hidden="1" customWidth="1"/>
    <col min="21" max="21" width="0.7265625" style="318" customWidth="1"/>
    <col min="22" max="22" width="14.1796875" style="250" customWidth="1"/>
    <col min="23" max="23" width="1" style="250" customWidth="1"/>
    <col min="24" max="24" width="82.453125" style="250" bestFit="1" customWidth="1"/>
    <col min="25" max="16384" width="8.81640625" style="250"/>
  </cols>
  <sheetData>
    <row r="1" spans="1:41" x14ac:dyDescent="0.25">
      <c r="A1" s="506" t="s">
        <v>104</v>
      </c>
      <c r="B1" s="506"/>
      <c r="C1" s="506"/>
      <c r="D1" s="506"/>
      <c r="E1" s="506"/>
      <c r="F1" s="506"/>
      <c r="G1" s="249"/>
      <c r="H1" s="249"/>
      <c r="I1" s="249"/>
      <c r="J1" s="249"/>
      <c r="K1" s="249"/>
      <c r="L1" s="249"/>
      <c r="M1" s="249"/>
      <c r="N1" s="249"/>
      <c r="O1" s="249"/>
      <c r="P1" s="283"/>
      <c r="Q1" s="249"/>
      <c r="R1" s="283"/>
      <c r="S1" s="249"/>
      <c r="T1" s="283"/>
      <c r="U1" s="283"/>
      <c r="V1" s="249"/>
      <c r="W1" s="249"/>
      <c r="X1" s="249"/>
      <c r="Y1" s="249"/>
    </row>
    <row r="2" spans="1:41" x14ac:dyDescent="0.25">
      <c r="A2" s="507" t="s">
        <v>26</v>
      </c>
      <c r="B2" s="507"/>
      <c r="C2" s="507"/>
      <c r="D2" s="507"/>
      <c r="E2" s="507"/>
      <c r="F2" s="507"/>
      <c r="G2" s="507"/>
      <c r="H2" s="507"/>
      <c r="I2" s="507"/>
      <c r="J2" s="507"/>
      <c r="K2" s="507"/>
      <c r="L2" s="507"/>
      <c r="M2" s="507"/>
      <c r="N2" s="507"/>
      <c r="O2" s="507"/>
      <c r="P2" s="507"/>
      <c r="Q2" s="507"/>
      <c r="R2" s="507"/>
      <c r="S2" s="507"/>
      <c r="T2" s="507"/>
      <c r="U2" s="507"/>
      <c r="V2" s="507"/>
      <c r="W2" s="249"/>
      <c r="X2" s="249"/>
      <c r="Y2" s="249"/>
    </row>
    <row r="3" spans="1:41" ht="13.5" thickBot="1" x14ac:dyDescent="0.3">
      <c r="A3" s="249"/>
      <c r="B3" s="249"/>
      <c r="C3" s="249"/>
      <c r="D3" s="249"/>
      <c r="E3" s="249"/>
      <c r="F3" s="249"/>
      <c r="G3" s="249"/>
      <c r="H3" s="249"/>
      <c r="I3" s="249"/>
      <c r="J3" s="249"/>
      <c r="K3" s="249"/>
      <c r="L3" s="249"/>
      <c r="M3" s="249"/>
      <c r="N3" s="249"/>
      <c r="O3" s="249"/>
      <c r="P3" s="283"/>
      <c r="Q3" s="249"/>
      <c r="R3" s="283"/>
      <c r="S3" s="249"/>
      <c r="T3" s="283"/>
      <c r="U3" s="283"/>
      <c r="V3" s="249"/>
      <c r="W3" s="249"/>
      <c r="X3" s="249"/>
      <c r="Y3" s="249"/>
    </row>
    <row r="4" spans="1:41" s="284" customFormat="1" ht="13.5" thickBot="1" x14ac:dyDescent="0.3">
      <c r="A4" s="243"/>
      <c r="B4" s="249"/>
      <c r="C4" s="249"/>
      <c r="D4" s="249"/>
      <c r="E4" s="249"/>
      <c r="F4" s="249"/>
      <c r="G4" s="249"/>
      <c r="H4" s="351" t="str">
        <f>'ميزانية الاتفاقات الميدانية'!$H$6</f>
        <v>النشاط 1</v>
      </c>
      <c r="I4" s="352"/>
      <c r="J4" s="351" t="str">
        <f>'ميزانية الاتفاقات الميدانية'!$J$6</f>
        <v>النشاط 2</v>
      </c>
      <c r="K4" s="352"/>
      <c r="L4" s="351" t="str">
        <f>'ميزانية الاتفاقات الميدانية'!$L$6</f>
        <v>النشاط 3</v>
      </c>
      <c r="M4" s="353"/>
      <c r="N4" s="351" t="str">
        <f>'ميزانية الاتفاقات الميدانية'!$N$6</f>
        <v>النشاط 4</v>
      </c>
      <c r="O4" s="352"/>
      <c r="P4" s="351" t="str">
        <f>'ميزانية الاتفاقات الميدانية'!$P$6</f>
        <v>النشاط 5</v>
      </c>
      <c r="Q4" s="352"/>
      <c r="R4" s="351" t="str">
        <f>'ميزانية الاتفاقات الميدانية'!$R$6</f>
        <v>النشاط 6</v>
      </c>
      <c r="S4" s="353"/>
      <c r="T4" s="351" t="str">
        <f>'ميزانية الاتفاقات الميدانية'!$T$6</f>
        <v>النشاط 7</v>
      </c>
      <c r="U4" s="354"/>
      <c r="V4" s="351" t="s">
        <v>15</v>
      </c>
      <c r="W4" s="243"/>
      <c r="X4" s="243"/>
      <c r="Y4" s="243"/>
    </row>
    <row r="5" spans="1:41" s="284" customFormat="1" ht="11.5" x14ac:dyDescent="0.25">
      <c r="A5" s="243"/>
      <c r="B5" s="243"/>
      <c r="C5" s="243"/>
      <c r="D5" s="243"/>
      <c r="E5" s="243"/>
      <c r="F5" s="243"/>
      <c r="G5" s="243"/>
      <c r="H5" s="243"/>
      <c r="I5" s="254"/>
      <c r="J5" s="243"/>
      <c r="K5" s="254"/>
      <c r="L5" s="243"/>
      <c r="M5" s="255"/>
      <c r="N5" s="243"/>
      <c r="O5" s="243"/>
      <c r="P5" s="285"/>
      <c r="Q5" s="243"/>
      <c r="R5" s="285"/>
      <c r="S5" s="243"/>
      <c r="T5" s="285"/>
      <c r="U5" s="285"/>
      <c r="V5" s="243"/>
      <c r="W5" s="243"/>
      <c r="X5" s="243"/>
      <c r="Y5" s="243"/>
    </row>
    <row r="6" spans="1:41" s="284" customFormat="1" ht="11.5" x14ac:dyDescent="0.25">
      <c r="A6" s="243"/>
      <c r="B6" s="513" t="s">
        <v>17</v>
      </c>
      <c r="C6" s="514"/>
      <c r="D6" s="514"/>
      <c r="E6" s="514"/>
      <c r="F6" s="515"/>
      <c r="G6" s="243"/>
      <c r="H6" s="243"/>
      <c r="I6" s="254"/>
      <c r="J6" s="243"/>
      <c r="K6" s="254"/>
      <c r="L6" s="243"/>
      <c r="M6" s="255"/>
      <c r="N6" s="243"/>
      <c r="O6" s="243"/>
      <c r="P6" s="285"/>
      <c r="Q6" s="243"/>
      <c r="R6" s="285"/>
      <c r="S6" s="243"/>
      <c r="T6" s="285"/>
      <c r="U6" s="285"/>
      <c r="V6" s="243"/>
      <c r="W6" s="243"/>
      <c r="X6" s="243"/>
      <c r="Y6" s="243"/>
    </row>
    <row r="7" spans="1:41" s="284" customFormat="1" ht="11.5" x14ac:dyDescent="0.25">
      <c r="A7" s="243"/>
      <c r="B7" s="243" t="s">
        <v>18</v>
      </c>
      <c r="C7" s="243"/>
      <c r="D7" s="243"/>
      <c r="E7" s="243"/>
      <c r="F7" s="243"/>
      <c r="G7" s="243"/>
      <c r="H7" s="286">
        <f>('ميزانية الاتفاقات الميدانية'!H$69+'ميزانية الاتفاقات الميدانية'!H$66)*'ميزانية الاتفاقات الميدانية'!H22</f>
        <v>0</v>
      </c>
      <c r="I7" s="254"/>
      <c r="J7" s="286">
        <f>('ميزانية الاتفاقات الميدانية'!J$69+'ميزانية الاتفاقات الميدانية'!J$66)*'ميزانية الاتفاقات الميدانية'!J22</f>
        <v>0</v>
      </c>
      <c r="K7" s="254"/>
      <c r="L7" s="286">
        <f>('ميزانية الاتفاقات الميدانية'!L$69+'ميزانية الاتفاقات الميدانية'!L$66)*'ميزانية الاتفاقات الميدانية'!L22</f>
        <v>0</v>
      </c>
      <c r="M7" s="255"/>
      <c r="N7" s="286">
        <f>('ميزانية الاتفاقات الميدانية'!N$69+'ميزانية الاتفاقات الميدانية'!N$66)*'ميزانية الاتفاقات الميدانية'!N22</f>
        <v>0</v>
      </c>
      <c r="O7" s="254"/>
      <c r="P7" s="286">
        <f>('ميزانية الاتفاقات الميدانية'!P$69+'ميزانية الاتفاقات الميدانية'!P$66)*'ميزانية الاتفاقات الميدانية'!P22</f>
        <v>0</v>
      </c>
      <c r="Q7" s="254"/>
      <c r="R7" s="286">
        <f>('ميزانية الاتفاقات الميدانية'!R$69+'ميزانية الاتفاقات الميدانية'!R$66)*'ميزانية الاتفاقات الميدانية'!R22</f>
        <v>0</v>
      </c>
      <c r="S7" s="254"/>
      <c r="T7" s="286">
        <f>('ميزانية الاتفاقات الميدانية'!T$69+'ميزانية الاتفاقات الميدانية'!T$66)*'ميزانية الاتفاقات الميدانية'!T22</f>
        <v>0</v>
      </c>
      <c r="U7" s="287"/>
      <c r="V7" s="286">
        <f>SUM(H7:T7)</f>
        <v>0</v>
      </c>
      <c r="W7" s="243"/>
      <c r="X7" s="243" t="s">
        <v>275</v>
      </c>
      <c r="Y7" s="243"/>
    </row>
    <row r="8" spans="1:41" s="284" customFormat="1" ht="11.5" x14ac:dyDescent="0.25">
      <c r="A8" s="243"/>
      <c r="B8" s="511" t="s">
        <v>19</v>
      </c>
      <c r="C8" s="511"/>
      <c r="D8" s="243"/>
      <c r="E8" s="243"/>
      <c r="F8" s="243"/>
      <c r="G8" s="243"/>
      <c r="H8" s="288">
        <f>'ميزانية الاتفاقات الميدانية'!H20</f>
        <v>0</v>
      </c>
      <c r="I8" s="254"/>
      <c r="J8" s="288">
        <f>'ميزانية الاتفاقات الميدانية'!J20</f>
        <v>0</v>
      </c>
      <c r="K8" s="254"/>
      <c r="L8" s="288">
        <f>'ميزانية الاتفاقات الميدانية'!L20</f>
        <v>0</v>
      </c>
      <c r="M8" s="255"/>
      <c r="N8" s="288">
        <f>'ميزانية الاتفاقات الميدانية'!N20</f>
        <v>0</v>
      </c>
      <c r="O8" s="254"/>
      <c r="P8" s="288">
        <f>'ميزانية الاتفاقات الميدانية'!P20</f>
        <v>0</v>
      </c>
      <c r="Q8" s="254"/>
      <c r="R8" s="288">
        <f>'ميزانية الاتفاقات الميدانية'!R20</f>
        <v>0</v>
      </c>
      <c r="S8" s="254"/>
      <c r="T8" s="288">
        <f>'ميزانية الاتفاقات الميدانية'!T20</f>
        <v>0</v>
      </c>
      <c r="U8" s="287"/>
      <c r="V8" s="288">
        <f>SUM(H8:T8)</f>
        <v>0</v>
      </c>
      <c r="W8" s="243"/>
      <c r="X8" s="243" t="s">
        <v>105</v>
      </c>
      <c r="Y8" s="243"/>
    </row>
    <row r="9" spans="1:41" s="284" customFormat="1" ht="11.5" x14ac:dyDescent="0.25">
      <c r="A9" s="243"/>
      <c r="B9" s="510" t="s">
        <v>20</v>
      </c>
      <c r="C9" s="510"/>
      <c r="D9" s="510"/>
      <c r="E9" s="289"/>
      <c r="F9" s="289"/>
      <c r="G9" s="243"/>
      <c r="H9" s="290">
        <f>SUM(H7:H8)</f>
        <v>0</v>
      </c>
      <c r="I9" s="254"/>
      <c r="J9" s="290">
        <f>SUM(J7:J8)</f>
        <v>0</v>
      </c>
      <c r="K9" s="254"/>
      <c r="L9" s="290">
        <f>SUM(L7:L8)</f>
        <v>0</v>
      </c>
      <c r="M9" s="254"/>
      <c r="N9" s="290">
        <f>SUM(N7:N8)</f>
        <v>0</v>
      </c>
      <c r="O9" s="254"/>
      <c r="P9" s="290">
        <f>SUM(P7:P8)</f>
        <v>0</v>
      </c>
      <c r="Q9" s="254"/>
      <c r="R9" s="290">
        <f>SUM(R7:R8)</f>
        <v>0</v>
      </c>
      <c r="S9" s="254"/>
      <c r="T9" s="290">
        <f>SUM(T7:T8)</f>
        <v>0</v>
      </c>
      <c r="U9" s="287"/>
      <c r="V9" s="290">
        <f>SUM(V7:V8)</f>
        <v>0</v>
      </c>
      <c r="W9" s="243"/>
      <c r="X9" s="243"/>
      <c r="Y9" s="243"/>
    </row>
    <row r="10" spans="1:41" s="284" customFormat="1" ht="4.9000000000000004" customHeight="1" x14ac:dyDescent="0.25">
      <c r="A10" s="243"/>
      <c r="B10" s="243"/>
      <c r="C10" s="243"/>
      <c r="D10" s="243"/>
      <c r="E10" s="243"/>
      <c r="F10" s="243"/>
      <c r="G10" s="243"/>
      <c r="H10" s="291"/>
      <c r="I10" s="291"/>
      <c r="J10" s="291"/>
      <c r="K10" s="291"/>
      <c r="L10" s="291"/>
      <c r="M10" s="291"/>
      <c r="N10" s="291"/>
      <c r="O10" s="291"/>
      <c r="P10" s="292"/>
      <c r="Q10" s="291"/>
      <c r="R10" s="292"/>
      <c r="S10" s="291"/>
      <c r="T10" s="292"/>
      <c r="U10" s="292"/>
      <c r="V10" s="291"/>
      <c r="W10" s="243"/>
      <c r="X10" s="243"/>
      <c r="Y10" s="243"/>
    </row>
    <row r="11" spans="1:41" s="297" customFormat="1" ht="9.65" customHeight="1" x14ac:dyDescent="0.25">
      <c r="A11" s="233"/>
      <c r="B11" s="508" t="s">
        <v>282</v>
      </c>
      <c r="C11" s="509"/>
      <c r="D11" s="509"/>
      <c r="E11" s="509"/>
      <c r="F11" s="293"/>
      <c r="G11" s="293"/>
      <c r="H11" s="294">
        <f>'ميزانية الاتفاقات الميدانية'!H21</f>
        <v>0</v>
      </c>
      <c r="I11" s="294"/>
      <c r="J11" s="294">
        <f>'ميزانية الاتفاقات الميدانية'!J21</f>
        <v>0</v>
      </c>
      <c r="K11" s="294"/>
      <c r="L11" s="294">
        <f>'ميزانية الاتفاقات الميدانية'!L21</f>
        <v>0</v>
      </c>
      <c r="M11" s="294"/>
      <c r="N11" s="294">
        <f>'ميزانية الاتفاقات الميدانية'!N21</f>
        <v>0</v>
      </c>
      <c r="O11" s="294"/>
      <c r="P11" s="294">
        <f>'ميزانية الاتفاقات الميدانية'!P21</f>
        <v>0</v>
      </c>
      <c r="Q11" s="294"/>
      <c r="R11" s="294">
        <f>'ميزانية الاتفاقات الميدانية'!R21</f>
        <v>0</v>
      </c>
      <c r="S11" s="294"/>
      <c r="T11" s="294">
        <f>'ميزانية الاتفاقات الميدانية'!T21</f>
        <v>0</v>
      </c>
      <c r="U11" s="295"/>
      <c r="V11" s="296">
        <f>IFERROR(('ميزانية الاتفاقات الميدانية'!V20-'توزيع تكاليف الموطفين'!AH95)/'ميزانية الاتفاقات الميدانية'!V9,0)</f>
        <v>0</v>
      </c>
      <c r="W11" s="233"/>
      <c r="X11" s="233"/>
      <c r="Y11" s="233"/>
      <c r="AG11" s="284"/>
      <c r="AH11" s="284"/>
      <c r="AI11" s="284"/>
      <c r="AJ11" s="284"/>
      <c r="AK11" s="284"/>
      <c r="AL11" s="284"/>
      <c r="AM11" s="284"/>
      <c r="AN11" s="284"/>
      <c r="AO11" s="284"/>
    </row>
    <row r="12" spans="1:41" s="284" customFormat="1" ht="11.5" x14ac:dyDescent="0.25">
      <c r="A12" s="243"/>
      <c r="B12" s="243"/>
      <c r="C12" s="243"/>
      <c r="D12" s="243"/>
      <c r="E12" s="243"/>
      <c r="F12" s="243"/>
      <c r="G12" s="243"/>
      <c r="H12" s="291"/>
      <c r="I12" s="291"/>
      <c r="J12" s="291"/>
      <c r="K12" s="291"/>
      <c r="L12" s="291"/>
      <c r="M12" s="291"/>
      <c r="N12" s="291"/>
      <c r="O12" s="291"/>
      <c r="P12" s="292"/>
      <c r="Q12" s="291"/>
      <c r="R12" s="292"/>
      <c r="S12" s="291"/>
      <c r="T12" s="292"/>
      <c r="U12" s="292"/>
      <c r="V12" s="291"/>
      <c r="W12" s="243"/>
      <c r="X12" s="243"/>
      <c r="Y12" s="243"/>
      <c r="AG12" s="297"/>
      <c r="AH12" s="297"/>
      <c r="AI12" s="297"/>
      <c r="AJ12" s="297"/>
      <c r="AK12" s="297"/>
      <c r="AL12" s="297"/>
      <c r="AM12" s="297"/>
      <c r="AN12" s="297"/>
      <c r="AO12" s="297"/>
    </row>
    <row r="13" spans="1:41" s="284" customFormat="1" ht="11.5" x14ac:dyDescent="0.25">
      <c r="A13" s="243"/>
      <c r="B13" s="289"/>
      <c r="C13" s="289"/>
      <c r="D13" s="289"/>
      <c r="E13" s="289"/>
      <c r="F13" s="289"/>
      <c r="G13" s="289"/>
      <c r="H13" s="298"/>
      <c r="I13" s="298"/>
      <c r="J13" s="298"/>
      <c r="K13" s="298"/>
      <c r="L13" s="298"/>
      <c r="M13" s="298"/>
      <c r="N13" s="298"/>
      <c r="O13" s="298"/>
      <c r="P13" s="299"/>
      <c r="Q13" s="298"/>
      <c r="R13" s="299"/>
      <c r="S13" s="298"/>
      <c r="T13" s="299"/>
      <c r="U13" s="299"/>
      <c r="V13" s="298"/>
      <c r="W13" s="243"/>
      <c r="X13" s="243"/>
      <c r="Y13" s="243"/>
      <c r="AG13" s="297"/>
      <c r="AH13" s="297"/>
      <c r="AI13" s="297"/>
      <c r="AJ13" s="297"/>
      <c r="AK13" s="297"/>
      <c r="AL13" s="297"/>
      <c r="AM13" s="297"/>
      <c r="AN13" s="297"/>
      <c r="AO13" s="297"/>
    </row>
    <row r="14" spans="1:41" s="284" customFormat="1" ht="11.5" x14ac:dyDescent="0.25">
      <c r="A14" s="243"/>
      <c r="B14" s="513" t="s">
        <v>21</v>
      </c>
      <c r="C14" s="514"/>
      <c r="D14" s="514"/>
      <c r="E14" s="514"/>
      <c r="F14" s="515"/>
      <c r="G14" s="243"/>
      <c r="H14" s="291"/>
      <c r="I14" s="291"/>
      <c r="J14" s="291"/>
      <c r="K14" s="291"/>
      <c r="L14" s="291"/>
      <c r="M14" s="291"/>
      <c r="N14" s="291"/>
      <c r="O14" s="291"/>
      <c r="P14" s="292"/>
      <c r="Q14" s="291"/>
      <c r="R14" s="292"/>
      <c r="S14" s="291"/>
      <c r="T14" s="292"/>
      <c r="U14" s="292"/>
      <c r="V14" s="291"/>
      <c r="W14" s="243"/>
      <c r="X14" s="243"/>
      <c r="Y14" s="243"/>
    </row>
    <row r="15" spans="1:41" s="284" customFormat="1" ht="11.5" x14ac:dyDescent="0.25">
      <c r="A15" s="243"/>
      <c r="B15" s="243" t="s">
        <v>18</v>
      </c>
      <c r="C15" s="243"/>
      <c r="D15" s="243"/>
      <c r="E15" s="243"/>
      <c r="F15" s="243"/>
      <c r="G15" s="243"/>
      <c r="H15" s="286">
        <f>('ميزانية الاتفاقات الميدانية'!H$69+'ميزانية الاتفاقات الميدانية'!H$66)*'ميزانية الاتفاقات الميدانية'!H30</f>
        <v>0</v>
      </c>
      <c r="I15" s="254"/>
      <c r="J15" s="286">
        <f>('ميزانية الاتفاقات الميدانية'!J$69+'ميزانية الاتفاقات الميدانية'!J$66)*'ميزانية الاتفاقات الميدانية'!J30</f>
        <v>0</v>
      </c>
      <c r="K15" s="254"/>
      <c r="L15" s="286">
        <f>('ميزانية الاتفاقات الميدانية'!L$69+'ميزانية الاتفاقات الميدانية'!L$66)*'ميزانية الاتفاقات الميدانية'!L30</f>
        <v>0</v>
      </c>
      <c r="M15" s="255"/>
      <c r="N15" s="286">
        <f>('ميزانية الاتفاقات الميدانية'!N$69+'ميزانية الاتفاقات الميدانية'!N$66)*'ميزانية الاتفاقات الميدانية'!N30</f>
        <v>0</v>
      </c>
      <c r="O15" s="254"/>
      <c r="P15" s="286">
        <f>('ميزانية الاتفاقات الميدانية'!P$69+'ميزانية الاتفاقات الميدانية'!P$66)*'ميزانية الاتفاقات الميدانية'!P30</f>
        <v>0</v>
      </c>
      <c r="Q15" s="254"/>
      <c r="R15" s="286">
        <f>('ميزانية الاتفاقات الميدانية'!R$69+'ميزانية الاتفاقات الميدانية'!R$66)*'ميزانية الاتفاقات الميدانية'!R30</f>
        <v>0</v>
      </c>
      <c r="S15" s="254"/>
      <c r="T15" s="286">
        <f>('ميزانية الاتفاقات الميدانية'!T$69+'ميزانية الاتفاقات الميدانية'!T$66)*'ميزانية الاتفاقات الميدانية'!T30</f>
        <v>0</v>
      </c>
      <c r="U15" s="287"/>
      <c r="V15" s="286">
        <f>SUM(H15:T15)</f>
        <v>0</v>
      </c>
      <c r="W15" s="243"/>
      <c r="X15" s="243" t="s">
        <v>275</v>
      </c>
      <c r="Y15" s="243"/>
    </row>
    <row r="16" spans="1:41" s="284" customFormat="1" ht="11.5" x14ac:dyDescent="0.25">
      <c r="A16" s="243"/>
      <c r="B16" s="511" t="s">
        <v>19</v>
      </c>
      <c r="C16" s="511"/>
      <c r="D16" s="243"/>
      <c r="E16" s="243"/>
      <c r="F16" s="243"/>
      <c r="G16" s="243"/>
      <c r="H16" s="288">
        <f>'ميزانية الاتفاقات الميدانية'!H29</f>
        <v>0</v>
      </c>
      <c r="I16" s="254"/>
      <c r="J16" s="288">
        <f>'ميزانية الاتفاقات الميدانية'!J29</f>
        <v>0</v>
      </c>
      <c r="K16" s="254"/>
      <c r="L16" s="288">
        <f>'ميزانية الاتفاقات الميدانية'!L29</f>
        <v>0</v>
      </c>
      <c r="M16" s="255"/>
      <c r="N16" s="288">
        <f>'ميزانية الاتفاقات الميدانية'!N29</f>
        <v>0</v>
      </c>
      <c r="O16" s="254"/>
      <c r="P16" s="288">
        <f>'ميزانية الاتفاقات الميدانية'!P29</f>
        <v>0</v>
      </c>
      <c r="Q16" s="254"/>
      <c r="R16" s="288">
        <f>'ميزانية الاتفاقات الميدانية'!R29</f>
        <v>0</v>
      </c>
      <c r="S16" s="254"/>
      <c r="T16" s="288">
        <f>'ميزانية الاتفاقات الميدانية'!T29</f>
        <v>0</v>
      </c>
      <c r="U16" s="287"/>
      <c r="V16" s="288">
        <f>SUM(H16:T16)</f>
        <v>0</v>
      </c>
      <c r="W16" s="243"/>
      <c r="X16" s="243" t="s">
        <v>24</v>
      </c>
      <c r="Y16" s="243"/>
    </row>
    <row r="17" spans="1:41" s="284" customFormat="1" ht="11.5" x14ac:dyDescent="0.25">
      <c r="A17" s="243"/>
      <c r="B17" s="510" t="s">
        <v>20</v>
      </c>
      <c r="C17" s="510"/>
      <c r="D17" s="510"/>
      <c r="E17" s="289"/>
      <c r="F17" s="289"/>
      <c r="G17" s="243"/>
      <c r="H17" s="290">
        <f>SUM(H15:H16)</f>
        <v>0</v>
      </c>
      <c r="I17" s="254"/>
      <c r="J17" s="290">
        <f>SUM(J15:J16)</f>
        <v>0</v>
      </c>
      <c r="K17" s="254"/>
      <c r="L17" s="290">
        <f>SUM(L15:L16)</f>
        <v>0</v>
      </c>
      <c r="M17" s="254"/>
      <c r="N17" s="290">
        <f>SUM(N15:N16)</f>
        <v>0</v>
      </c>
      <c r="O17" s="254"/>
      <c r="P17" s="290">
        <f>SUM(P15:P16)</f>
        <v>0</v>
      </c>
      <c r="Q17" s="254"/>
      <c r="R17" s="290">
        <f>SUM(R15:R16)</f>
        <v>0</v>
      </c>
      <c r="S17" s="254"/>
      <c r="T17" s="290">
        <f>SUM(T15:T16)</f>
        <v>0</v>
      </c>
      <c r="U17" s="287"/>
      <c r="V17" s="290">
        <f>SUM(V15:V16)</f>
        <v>0</v>
      </c>
      <c r="W17" s="243"/>
      <c r="X17" s="243"/>
      <c r="Y17" s="243"/>
    </row>
    <row r="18" spans="1:41" s="284" customFormat="1" ht="4.9000000000000004" customHeight="1" x14ac:dyDescent="0.25">
      <c r="A18" s="243"/>
      <c r="B18" s="243"/>
      <c r="C18" s="243"/>
      <c r="D18" s="243"/>
      <c r="E18" s="243"/>
      <c r="F18" s="243"/>
      <c r="G18" s="243"/>
      <c r="H18" s="291"/>
      <c r="I18" s="291"/>
      <c r="J18" s="291"/>
      <c r="K18" s="291"/>
      <c r="L18" s="291"/>
      <c r="M18" s="291"/>
      <c r="N18" s="291"/>
      <c r="O18" s="291"/>
      <c r="P18" s="292"/>
      <c r="Q18" s="291"/>
      <c r="R18" s="292"/>
      <c r="S18" s="291"/>
      <c r="T18" s="292"/>
      <c r="U18" s="292"/>
      <c r="V18" s="291"/>
      <c r="W18" s="243"/>
      <c r="X18" s="243"/>
      <c r="Y18" s="243"/>
    </row>
    <row r="19" spans="1:41" s="297" customFormat="1" ht="9.65" customHeight="1" x14ac:dyDescent="0.25">
      <c r="A19" s="233"/>
      <c r="B19" s="508" t="s">
        <v>274</v>
      </c>
      <c r="C19" s="509"/>
      <c r="D19" s="509"/>
      <c r="E19" s="509"/>
      <c r="F19" s="509"/>
      <c r="G19" s="293"/>
      <c r="H19" s="300">
        <f>IF(OR(,H16=0,'ميزانية الاتفاقات الميدانية'!H$11=0),0,H16/'ميزانية الاتفاقات الميدانية'!H$11)</f>
        <v>0</v>
      </c>
      <c r="I19" s="300"/>
      <c r="J19" s="300">
        <f>IF(OR(,J16=0,'ميزانية الاتفاقات الميدانية'!J$11=0),0,J16/'ميزانية الاتفاقات الميدانية'!J$11)</f>
        <v>0</v>
      </c>
      <c r="K19" s="300"/>
      <c r="L19" s="300">
        <f>IF(OR(,L16=0,'ميزانية الاتفاقات الميدانية'!L$11=0),0,L16/'ميزانية الاتفاقات الميدانية'!L$11)</f>
        <v>0</v>
      </c>
      <c r="M19" s="300"/>
      <c r="N19" s="300">
        <f>IF(OR(,N16=0,'ميزانية الاتفاقات الميدانية'!N$11=0),0,N16/'ميزانية الاتفاقات الميدانية'!N$11)</f>
        <v>0</v>
      </c>
      <c r="O19" s="300"/>
      <c r="P19" s="300">
        <f>IF(OR(,P16=0,'ميزانية الاتفاقات الميدانية'!P$11=0),0,P16/'ميزانية الاتفاقات الميدانية'!P$11)</f>
        <v>0</v>
      </c>
      <c r="Q19" s="300"/>
      <c r="R19" s="300">
        <f>IF(OR(,R16=0,'ميزانية الاتفاقات الميدانية'!R$11=0),0,R16/'ميزانية الاتفاقات الميدانية'!R$11)</f>
        <v>0</v>
      </c>
      <c r="S19" s="300"/>
      <c r="T19" s="300">
        <f>IF(OR(,T16=0,'ميزانية الاتفاقات الميدانية'!T$11=0),0,T16/'ميزانية الاتفاقات الميدانية'!T$11)</f>
        <v>0</v>
      </c>
      <c r="U19" s="301"/>
      <c r="V19" s="302">
        <f>IF(OR(,V16=0,'ميزانية الاتفاقات الميدانية'!V$11=0),0,V16/'ميزانية الاتفاقات الميدانية'!V$11)</f>
        <v>0</v>
      </c>
      <c r="W19" s="233"/>
      <c r="X19" s="233"/>
      <c r="Y19" s="233"/>
      <c r="AG19" s="284"/>
      <c r="AH19" s="284"/>
      <c r="AI19" s="284"/>
      <c r="AJ19" s="284"/>
      <c r="AK19" s="284"/>
      <c r="AL19" s="284"/>
      <c r="AM19" s="284"/>
      <c r="AN19" s="284"/>
      <c r="AO19" s="284"/>
    </row>
    <row r="20" spans="1:41" s="284" customFormat="1" ht="11.5" x14ac:dyDescent="0.25">
      <c r="A20" s="243"/>
      <c r="B20" s="243"/>
      <c r="C20" s="243"/>
      <c r="D20" s="243"/>
      <c r="E20" s="243"/>
      <c r="F20" s="243"/>
      <c r="G20" s="243"/>
      <c r="H20" s="291"/>
      <c r="I20" s="291"/>
      <c r="J20" s="291"/>
      <c r="K20" s="291"/>
      <c r="L20" s="291"/>
      <c r="M20" s="291"/>
      <c r="N20" s="291"/>
      <c r="O20" s="291"/>
      <c r="P20" s="292"/>
      <c r="Q20" s="291"/>
      <c r="R20" s="292"/>
      <c r="S20" s="291"/>
      <c r="T20" s="292"/>
      <c r="U20" s="292"/>
      <c r="V20" s="291"/>
      <c r="W20" s="243"/>
      <c r="X20" s="243"/>
      <c r="Y20" s="243"/>
      <c r="AG20" s="297"/>
      <c r="AH20" s="297"/>
      <c r="AI20" s="297"/>
      <c r="AJ20" s="297"/>
      <c r="AK20" s="297"/>
      <c r="AL20" s="297"/>
      <c r="AM20" s="297"/>
      <c r="AN20" s="297"/>
      <c r="AO20" s="297"/>
    </row>
    <row r="21" spans="1:41" s="284" customFormat="1" ht="11.5" x14ac:dyDescent="0.25">
      <c r="A21" s="243"/>
      <c r="B21" s="289"/>
      <c r="C21" s="289"/>
      <c r="D21" s="289"/>
      <c r="E21" s="289"/>
      <c r="F21" s="289"/>
      <c r="G21" s="289"/>
      <c r="H21" s="298"/>
      <c r="I21" s="298"/>
      <c r="J21" s="298"/>
      <c r="K21" s="298"/>
      <c r="L21" s="298"/>
      <c r="M21" s="298"/>
      <c r="N21" s="298"/>
      <c r="O21" s="298"/>
      <c r="P21" s="299"/>
      <c r="Q21" s="298"/>
      <c r="R21" s="299"/>
      <c r="S21" s="298"/>
      <c r="T21" s="299"/>
      <c r="U21" s="299"/>
      <c r="V21" s="298"/>
      <c r="W21" s="243"/>
      <c r="X21" s="243"/>
      <c r="Y21" s="243"/>
      <c r="AG21" s="297"/>
      <c r="AH21" s="297"/>
      <c r="AI21" s="297"/>
      <c r="AJ21" s="297"/>
      <c r="AK21" s="297"/>
      <c r="AL21" s="297"/>
      <c r="AM21" s="297"/>
      <c r="AN21" s="297"/>
      <c r="AO21" s="297"/>
    </row>
    <row r="22" spans="1:41" s="185" customFormat="1" ht="11.5" x14ac:dyDescent="0.25">
      <c r="A22" s="184"/>
      <c r="B22" s="513" t="s">
        <v>27</v>
      </c>
      <c r="C22" s="514"/>
      <c r="D22" s="514"/>
      <c r="E22" s="514"/>
      <c r="F22" s="515"/>
      <c r="G22" s="184"/>
      <c r="H22" s="303"/>
      <c r="I22" s="291"/>
      <c r="J22" s="303"/>
      <c r="K22" s="291"/>
      <c r="L22" s="303"/>
      <c r="M22" s="303"/>
      <c r="N22" s="303"/>
      <c r="O22" s="291"/>
      <c r="P22" s="304"/>
      <c r="Q22" s="291"/>
      <c r="R22" s="304"/>
      <c r="S22" s="291"/>
      <c r="T22" s="304"/>
      <c r="U22" s="292"/>
      <c r="V22" s="303"/>
      <c r="W22" s="243"/>
      <c r="X22" s="243"/>
      <c r="Y22" s="243"/>
      <c r="Z22" s="284"/>
      <c r="AA22" s="284"/>
      <c r="AB22" s="284"/>
      <c r="AC22" s="284"/>
      <c r="AD22" s="284"/>
      <c r="AE22" s="284"/>
      <c r="AF22" s="284"/>
      <c r="AG22" s="284"/>
      <c r="AH22" s="284"/>
      <c r="AI22" s="284"/>
      <c r="AJ22" s="284"/>
      <c r="AK22" s="284"/>
      <c r="AL22" s="284"/>
      <c r="AM22" s="284"/>
      <c r="AN22" s="284"/>
      <c r="AO22" s="284"/>
    </row>
    <row r="23" spans="1:41" s="185" customFormat="1" ht="11.5" x14ac:dyDescent="0.25">
      <c r="A23" s="184"/>
      <c r="B23" s="243" t="s">
        <v>18</v>
      </c>
      <c r="C23" s="243"/>
      <c r="D23" s="243"/>
      <c r="E23" s="243"/>
      <c r="F23" s="243"/>
      <c r="G23" s="184"/>
      <c r="H23" s="286">
        <f>('ميزانية الاتفاقات الميدانية'!H$69+'ميزانية الاتفاقات الميدانية'!H$66)*'ميزانية الاتفاقات الميدانية'!H42</f>
        <v>0</v>
      </c>
      <c r="I23" s="254"/>
      <c r="J23" s="286">
        <f>('ميزانية الاتفاقات الميدانية'!J$69+'ميزانية الاتفاقات الميدانية'!J$66)*'ميزانية الاتفاقات الميدانية'!J42</f>
        <v>0</v>
      </c>
      <c r="K23" s="254"/>
      <c r="L23" s="286">
        <f>('ميزانية الاتفاقات الميدانية'!L$69+'ميزانية الاتفاقات الميدانية'!L$66)*'ميزانية الاتفاقات الميدانية'!L42</f>
        <v>0</v>
      </c>
      <c r="M23" s="255"/>
      <c r="N23" s="286">
        <f>('ميزانية الاتفاقات الميدانية'!N$69+'ميزانية الاتفاقات الميدانية'!N$66)*'ميزانية الاتفاقات الميدانية'!N42</f>
        <v>0</v>
      </c>
      <c r="O23" s="254"/>
      <c r="P23" s="286">
        <f>('ميزانية الاتفاقات الميدانية'!P$69+'ميزانية الاتفاقات الميدانية'!P$66)*'ميزانية الاتفاقات الميدانية'!P42</f>
        <v>0</v>
      </c>
      <c r="Q23" s="254"/>
      <c r="R23" s="286">
        <f>('ميزانية الاتفاقات الميدانية'!R$69+'ميزانية الاتفاقات الميدانية'!R$66)*'ميزانية الاتفاقات الميدانية'!R42</f>
        <v>0</v>
      </c>
      <c r="S23" s="254"/>
      <c r="T23" s="286">
        <f>('ميزانية الاتفاقات الميدانية'!T$69+'ميزانية الاتفاقات الميدانية'!T$66)*'ميزانية الاتفاقات الميدانية'!T42</f>
        <v>0</v>
      </c>
      <c r="U23" s="287"/>
      <c r="V23" s="286">
        <f>SUM(H23:T23)</f>
        <v>0</v>
      </c>
      <c r="W23" s="243"/>
      <c r="X23" s="243" t="s">
        <v>275</v>
      </c>
      <c r="Y23" s="243"/>
      <c r="Z23" s="284"/>
      <c r="AA23" s="284"/>
      <c r="AB23" s="284"/>
      <c r="AC23" s="284"/>
      <c r="AD23" s="284"/>
      <c r="AE23" s="284"/>
      <c r="AF23" s="284"/>
      <c r="AG23" s="284"/>
      <c r="AH23" s="284"/>
      <c r="AI23" s="284"/>
      <c r="AJ23" s="284"/>
      <c r="AK23" s="284"/>
      <c r="AL23" s="284"/>
      <c r="AM23" s="284"/>
      <c r="AN23" s="284"/>
      <c r="AO23" s="284"/>
    </row>
    <row r="24" spans="1:41" s="185" customFormat="1" ht="11.5" x14ac:dyDescent="0.25">
      <c r="A24" s="184"/>
      <c r="B24" s="511" t="s">
        <v>19</v>
      </c>
      <c r="C24" s="511"/>
      <c r="D24" s="243"/>
      <c r="E24" s="243"/>
      <c r="F24" s="243"/>
      <c r="G24" s="184"/>
      <c r="H24" s="288">
        <f>'ميزانية الاتفاقات الميدانية'!H41</f>
        <v>0</v>
      </c>
      <c r="I24" s="254"/>
      <c r="J24" s="288">
        <f>'ميزانية الاتفاقات الميدانية'!J41</f>
        <v>0</v>
      </c>
      <c r="K24" s="254"/>
      <c r="L24" s="288">
        <f>'ميزانية الاتفاقات الميدانية'!L41</f>
        <v>0</v>
      </c>
      <c r="M24" s="255"/>
      <c r="N24" s="288">
        <f>'ميزانية الاتفاقات الميدانية'!N41</f>
        <v>0</v>
      </c>
      <c r="O24" s="254"/>
      <c r="P24" s="288">
        <f>'ميزانية الاتفاقات الميدانية'!P41</f>
        <v>0</v>
      </c>
      <c r="Q24" s="254"/>
      <c r="R24" s="288">
        <f>'ميزانية الاتفاقات الميدانية'!R41</f>
        <v>0</v>
      </c>
      <c r="S24" s="254"/>
      <c r="T24" s="288">
        <f>'ميزانية الاتفاقات الميدانية'!T41</f>
        <v>0</v>
      </c>
      <c r="U24" s="287"/>
      <c r="V24" s="288">
        <f>SUM(H24:T24)</f>
        <v>0</v>
      </c>
      <c r="W24" s="243"/>
      <c r="X24" s="243" t="s">
        <v>25</v>
      </c>
      <c r="Y24" s="184"/>
      <c r="AG24" s="284"/>
    </row>
    <row r="25" spans="1:41" s="284" customFormat="1" ht="11.5" x14ac:dyDescent="0.25">
      <c r="A25" s="243"/>
      <c r="B25" s="510" t="s">
        <v>20</v>
      </c>
      <c r="C25" s="510"/>
      <c r="D25" s="510"/>
      <c r="E25" s="289"/>
      <c r="F25" s="289"/>
      <c r="G25" s="243"/>
      <c r="H25" s="290">
        <f>SUM(H23:H24)</f>
        <v>0</v>
      </c>
      <c r="I25" s="254"/>
      <c r="J25" s="290">
        <f>SUM(J23:J24)</f>
        <v>0</v>
      </c>
      <c r="K25" s="254"/>
      <c r="L25" s="290">
        <f>SUM(L23:L24)</f>
        <v>0</v>
      </c>
      <c r="M25" s="254"/>
      <c r="N25" s="290">
        <f>SUM(N23:N24)</f>
        <v>0</v>
      </c>
      <c r="O25" s="254"/>
      <c r="P25" s="290">
        <f>SUM(P23:P24)</f>
        <v>0</v>
      </c>
      <c r="Q25" s="254"/>
      <c r="R25" s="290">
        <f>SUM(R23:R24)</f>
        <v>0</v>
      </c>
      <c r="S25" s="254"/>
      <c r="T25" s="290">
        <f>SUM(T23:T24)</f>
        <v>0</v>
      </c>
      <c r="U25" s="287"/>
      <c r="V25" s="290">
        <f>SUM(V23:V24)</f>
        <v>0</v>
      </c>
      <c r="W25" s="243"/>
      <c r="X25" s="243"/>
      <c r="Y25" s="243"/>
      <c r="AH25" s="185"/>
      <c r="AI25" s="185"/>
      <c r="AJ25" s="185"/>
      <c r="AK25" s="185"/>
      <c r="AL25" s="185"/>
      <c r="AM25" s="185"/>
      <c r="AN25" s="185"/>
      <c r="AO25" s="185"/>
    </row>
    <row r="26" spans="1:41" s="185" customFormat="1" ht="11.5" x14ac:dyDescent="0.25">
      <c r="A26" s="184"/>
      <c r="B26" s="184"/>
      <c r="C26" s="184"/>
      <c r="D26" s="184"/>
      <c r="E26" s="184"/>
      <c r="F26" s="184"/>
      <c r="G26" s="184"/>
      <c r="H26" s="303"/>
      <c r="I26" s="291"/>
      <c r="J26" s="303"/>
      <c r="K26" s="291"/>
      <c r="L26" s="303"/>
      <c r="M26" s="303"/>
      <c r="N26" s="303"/>
      <c r="O26" s="291"/>
      <c r="P26" s="304"/>
      <c r="Q26" s="291"/>
      <c r="R26" s="304"/>
      <c r="S26" s="291"/>
      <c r="T26" s="304"/>
      <c r="U26" s="292"/>
      <c r="V26" s="303"/>
      <c r="W26" s="243"/>
      <c r="X26" s="184"/>
      <c r="Y26" s="184"/>
    </row>
    <row r="27" spans="1:41" s="185" customFormat="1" ht="11.5" x14ac:dyDescent="0.25">
      <c r="A27" s="184"/>
      <c r="B27" s="289"/>
      <c r="C27" s="289"/>
      <c r="D27" s="289"/>
      <c r="E27" s="289"/>
      <c r="F27" s="289"/>
      <c r="G27" s="289"/>
      <c r="H27" s="298"/>
      <c r="I27" s="298"/>
      <c r="J27" s="298"/>
      <c r="K27" s="298"/>
      <c r="L27" s="298"/>
      <c r="M27" s="298"/>
      <c r="N27" s="298"/>
      <c r="O27" s="298"/>
      <c r="P27" s="299"/>
      <c r="Q27" s="298"/>
      <c r="R27" s="299"/>
      <c r="S27" s="298"/>
      <c r="T27" s="299"/>
      <c r="U27" s="299"/>
      <c r="V27" s="298"/>
      <c r="W27" s="243"/>
      <c r="X27" s="184"/>
      <c r="Y27" s="184"/>
      <c r="AG27" s="284"/>
      <c r="AH27" s="284"/>
      <c r="AI27" s="284"/>
      <c r="AJ27" s="284"/>
      <c r="AK27" s="284"/>
      <c r="AL27" s="284"/>
      <c r="AM27" s="284"/>
      <c r="AN27" s="284"/>
      <c r="AO27" s="284"/>
    </row>
    <row r="28" spans="1:41" s="185" customFormat="1" ht="11.5" x14ac:dyDescent="0.25">
      <c r="A28" s="184"/>
      <c r="B28" s="289"/>
      <c r="C28" s="305"/>
      <c r="D28" s="289"/>
      <c r="E28" s="289"/>
      <c r="F28" s="289"/>
      <c r="G28" s="289"/>
      <c r="H28" s="298"/>
      <c r="I28" s="298"/>
      <c r="J28" s="298"/>
      <c r="K28" s="298"/>
      <c r="L28" s="298"/>
      <c r="M28" s="298"/>
      <c r="N28" s="298"/>
      <c r="O28" s="298"/>
      <c r="P28" s="299"/>
      <c r="Q28" s="298"/>
      <c r="R28" s="299"/>
      <c r="S28" s="298"/>
      <c r="T28" s="299"/>
      <c r="U28" s="299"/>
      <c r="V28" s="298"/>
      <c r="W28" s="243"/>
      <c r="X28" s="184"/>
      <c r="Y28" s="184"/>
      <c r="AG28" s="284"/>
      <c r="AH28" s="284"/>
      <c r="AI28" s="284"/>
      <c r="AJ28" s="284"/>
      <c r="AK28" s="284"/>
      <c r="AL28" s="284"/>
      <c r="AM28" s="284"/>
      <c r="AN28" s="284"/>
      <c r="AO28" s="284"/>
    </row>
    <row r="29" spans="1:41" s="185" customFormat="1" ht="11.5" x14ac:dyDescent="0.25">
      <c r="A29" s="184"/>
      <c r="B29" s="513" t="s">
        <v>22</v>
      </c>
      <c r="C29" s="514"/>
      <c r="D29" s="514"/>
      <c r="E29" s="514"/>
      <c r="F29" s="515"/>
      <c r="G29" s="184"/>
      <c r="H29" s="303"/>
      <c r="I29" s="291"/>
      <c r="J29" s="303"/>
      <c r="K29" s="291"/>
      <c r="L29" s="303"/>
      <c r="M29" s="303"/>
      <c r="N29" s="303"/>
      <c r="O29" s="291"/>
      <c r="P29" s="304"/>
      <c r="Q29" s="291"/>
      <c r="R29" s="304"/>
      <c r="S29" s="291"/>
      <c r="T29" s="304"/>
      <c r="U29" s="292"/>
      <c r="V29" s="303"/>
      <c r="W29" s="243"/>
      <c r="X29" s="184"/>
      <c r="Y29" s="184"/>
    </row>
    <row r="30" spans="1:41" s="185" customFormat="1" ht="11.5" x14ac:dyDescent="0.25">
      <c r="A30" s="184"/>
      <c r="B30" s="416" t="s">
        <v>228</v>
      </c>
      <c r="C30" s="416"/>
      <c r="D30" s="416"/>
      <c r="E30" s="416"/>
      <c r="F30" s="416"/>
      <c r="G30" s="184"/>
      <c r="H30" s="286">
        <f>'ميزانية الاتفاقات الميدانية'!H45+('ميزانية الاتفاقات الميدانية'!H$69+'ميزانية الاتفاقات الميدانية'!H$66)*'ميزانية الاتفاقات الميدانية'!H52</f>
        <v>0</v>
      </c>
      <c r="I30" s="254"/>
      <c r="J30" s="286">
        <f>'ميزانية الاتفاقات الميدانية'!J45+('ميزانية الاتفاقات الميدانية'!J$69+'ميزانية الاتفاقات الميدانية'!J$66)*'ميزانية الاتفاقات الميدانية'!J52</f>
        <v>0</v>
      </c>
      <c r="K30" s="254"/>
      <c r="L30" s="286">
        <f>'ميزانية الاتفاقات الميدانية'!L45+('ميزانية الاتفاقات الميدانية'!L$69+'ميزانية الاتفاقات الميدانية'!L$66)*'ميزانية الاتفاقات الميدانية'!L52</f>
        <v>0</v>
      </c>
      <c r="M30" s="255"/>
      <c r="N30" s="286">
        <f>'ميزانية الاتفاقات الميدانية'!N45+('ميزانية الاتفاقات الميدانية'!N$69+'ميزانية الاتفاقات الميدانية'!N$66)*'ميزانية الاتفاقات الميدانية'!N52</f>
        <v>0</v>
      </c>
      <c r="O30" s="254"/>
      <c r="P30" s="286">
        <f>'ميزانية الاتفاقات الميدانية'!P45+('ميزانية الاتفاقات الميدانية'!P$69+'ميزانية الاتفاقات الميدانية'!P$66)*'ميزانية الاتفاقات الميدانية'!P52</f>
        <v>0</v>
      </c>
      <c r="Q30" s="254"/>
      <c r="R30" s="286">
        <f>'ميزانية الاتفاقات الميدانية'!R45+('ميزانية الاتفاقات الميدانية'!R$69+'ميزانية الاتفاقات الميدانية'!R$66)*'ميزانية الاتفاقات الميدانية'!R52</f>
        <v>0</v>
      </c>
      <c r="S30" s="254"/>
      <c r="T30" s="286">
        <f>'ميزانية الاتفاقات الميدانية'!T45+('ميزانية الاتفاقات الميدانية'!T$69+'ميزانية الاتفاقات الميدانية'!T$66)*'ميزانية الاتفاقات الميدانية'!T52</f>
        <v>0</v>
      </c>
      <c r="U30" s="287"/>
      <c r="V30" s="286">
        <f>SUM(H30:T30)</f>
        <v>0</v>
      </c>
      <c r="W30" s="243"/>
      <c r="X30" s="243" t="s">
        <v>230</v>
      </c>
      <c r="Y30" s="184"/>
    </row>
    <row r="31" spans="1:41" s="185" customFormat="1" ht="11.5" x14ac:dyDescent="0.25">
      <c r="A31" s="184"/>
      <c r="B31" s="516" t="s">
        <v>229</v>
      </c>
      <c r="C31" s="516"/>
      <c r="D31" s="516"/>
      <c r="E31" s="516"/>
      <c r="F31" s="516"/>
      <c r="G31" s="184"/>
      <c r="H31" s="306">
        <f>'ميزانية الاتفاقات الميدانية'!H46+'ميزانية الاتفاقات الميدانية'!H47+('ميزانية الاتفاقات الميدانية'!H$69+'ميزانية الاتفاقات الميدانية'!H$66)*('ميزانية الاتفاقات الميدانية'!H53+'ميزانية الاتفاقات الميدانية'!H54)</f>
        <v>0</v>
      </c>
      <c r="I31" s="254"/>
      <c r="J31" s="306">
        <f>'ميزانية الاتفاقات الميدانية'!J46+'ميزانية الاتفاقات الميدانية'!J47+('ميزانية الاتفاقات الميدانية'!J$69+'ميزانية الاتفاقات الميدانية'!J$66)*('ميزانية الاتفاقات الميدانية'!J53+'ميزانية الاتفاقات الميدانية'!J54)</f>
        <v>0</v>
      </c>
      <c r="K31" s="254"/>
      <c r="L31" s="306">
        <f>'ميزانية الاتفاقات الميدانية'!L46+'ميزانية الاتفاقات الميدانية'!L47+('ميزانية الاتفاقات الميدانية'!L$69+'ميزانية الاتفاقات الميدانية'!L$66)*('ميزانية الاتفاقات الميدانية'!L53+'ميزانية الاتفاقات الميدانية'!L54)</f>
        <v>0</v>
      </c>
      <c r="M31" s="255"/>
      <c r="N31" s="306">
        <f>'ميزانية الاتفاقات الميدانية'!N46+'ميزانية الاتفاقات الميدانية'!N47+('ميزانية الاتفاقات الميدانية'!N$69+'ميزانية الاتفاقات الميدانية'!N$66)*('ميزانية الاتفاقات الميدانية'!N53+'ميزانية الاتفاقات الميدانية'!N54)</f>
        <v>0</v>
      </c>
      <c r="O31" s="254"/>
      <c r="P31" s="306">
        <f>'ميزانية الاتفاقات الميدانية'!P46+'ميزانية الاتفاقات الميدانية'!P47+('ميزانية الاتفاقات الميدانية'!P$69+'ميزانية الاتفاقات الميدانية'!P$66)*('ميزانية الاتفاقات الميدانية'!P53+'ميزانية الاتفاقات الميدانية'!P54)</f>
        <v>0</v>
      </c>
      <c r="Q31" s="254"/>
      <c r="R31" s="306">
        <f>'ميزانية الاتفاقات الميدانية'!R46+'ميزانية الاتفاقات الميدانية'!R47+('ميزانية الاتفاقات الميدانية'!R$69+'ميزانية الاتفاقات الميدانية'!R$66)*('ميزانية الاتفاقات الميدانية'!R53+'ميزانية الاتفاقات الميدانية'!R54)</f>
        <v>0</v>
      </c>
      <c r="S31" s="254"/>
      <c r="T31" s="306">
        <f>'ميزانية الاتفاقات الميدانية'!T46+'ميزانية الاتفاقات الميدانية'!T47+('ميزانية الاتفاقات الميدانية'!T$69+'ميزانية الاتفاقات الميدانية'!T$66)*('ميزانية الاتفاقات الميدانية'!T53+'ميزانية الاتفاقات الميدانية'!T54)</f>
        <v>0</v>
      </c>
      <c r="U31" s="287"/>
      <c r="V31" s="306">
        <f>SUM(H31:T31)</f>
        <v>0</v>
      </c>
      <c r="W31" s="243"/>
      <c r="X31" s="243" t="s">
        <v>231</v>
      </c>
      <c r="Y31" s="184"/>
    </row>
    <row r="32" spans="1:41" s="185" customFormat="1" ht="11.5" x14ac:dyDescent="0.25">
      <c r="A32" s="184"/>
      <c r="B32" s="511" t="s">
        <v>209</v>
      </c>
      <c r="C32" s="511"/>
      <c r="D32" s="511"/>
      <c r="E32" s="511"/>
      <c r="F32" s="511"/>
      <c r="G32" s="184"/>
      <c r="H32" s="306">
        <f>'ميزانية الاتفاقات الميدانية'!H48+'ميزانية الاتفاقات الميدانية'!H49+('ميزانية الاتفاقات الميدانية'!H$69+'ميزانية الاتفاقات الميدانية'!H$66)*('ميزانية الاتفاقات الميدانية'!H55+'ميزانية الاتفاقات الميدانية'!H56)</f>
        <v>0</v>
      </c>
      <c r="I32" s="254"/>
      <c r="J32" s="306">
        <f>'ميزانية الاتفاقات الميدانية'!J48+'ميزانية الاتفاقات الميدانية'!J49+('ميزانية الاتفاقات الميدانية'!J$69+'ميزانية الاتفاقات الميدانية'!J$66)*('ميزانية الاتفاقات الميدانية'!J55+'ميزانية الاتفاقات الميدانية'!J56)</f>
        <v>0</v>
      </c>
      <c r="K32" s="254"/>
      <c r="L32" s="306">
        <f>'ميزانية الاتفاقات الميدانية'!L48+'ميزانية الاتفاقات الميدانية'!L49+('ميزانية الاتفاقات الميدانية'!L$69+'ميزانية الاتفاقات الميدانية'!L$66)*('ميزانية الاتفاقات الميدانية'!L55+'ميزانية الاتفاقات الميدانية'!L56)</f>
        <v>0</v>
      </c>
      <c r="M32" s="255"/>
      <c r="N32" s="306">
        <f>'ميزانية الاتفاقات الميدانية'!N48+'ميزانية الاتفاقات الميدانية'!N49+('ميزانية الاتفاقات الميدانية'!N$69+'ميزانية الاتفاقات الميدانية'!N$66)*('ميزانية الاتفاقات الميدانية'!N55+'ميزانية الاتفاقات الميدانية'!N56)</f>
        <v>0</v>
      </c>
      <c r="O32" s="254"/>
      <c r="P32" s="306">
        <f>'ميزانية الاتفاقات الميدانية'!P48+'ميزانية الاتفاقات الميدانية'!P49+('ميزانية الاتفاقات الميدانية'!P$69+'ميزانية الاتفاقات الميدانية'!P$66)*('ميزانية الاتفاقات الميدانية'!P55+'ميزانية الاتفاقات الميدانية'!P56)</f>
        <v>0</v>
      </c>
      <c r="Q32" s="254"/>
      <c r="R32" s="306">
        <f>'ميزانية الاتفاقات الميدانية'!R48+'ميزانية الاتفاقات الميدانية'!R49+('ميزانية الاتفاقات الميدانية'!R$69+'ميزانية الاتفاقات الميدانية'!R$66)*('ميزانية الاتفاقات الميدانية'!R55+'ميزانية الاتفاقات الميدانية'!R56)</f>
        <v>0</v>
      </c>
      <c r="S32" s="254"/>
      <c r="T32" s="306">
        <f>'ميزانية الاتفاقات الميدانية'!T48+'ميزانية الاتفاقات الميدانية'!T49+('ميزانية الاتفاقات الميدانية'!T$69+'ميزانية الاتفاقات الميدانية'!T$66)*('ميزانية الاتفاقات الميدانية'!T55+'ميزانية الاتفاقات الميدانية'!T56)</f>
        <v>0</v>
      </c>
      <c r="U32" s="287"/>
      <c r="V32" s="306">
        <f>SUM(H32:T32)</f>
        <v>0</v>
      </c>
      <c r="W32" s="243"/>
      <c r="X32" s="243" t="s">
        <v>232</v>
      </c>
      <c r="Y32" s="184"/>
    </row>
    <row r="33" spans="1:25" s="185" customFormat="1" ht="11.5" x14ac:dyDescent="0.25">
      <c r="A33" s="184"/>
      <c r="B33" s="307" t="s">
        <v>15</v>
      </c>
      <c r="C33" s="289"/>
      <c r="D33" s="289"/>
      <c r="E33" s="289"/>
      <c r="F33" s="289"/>
      <c r="G33" s="184"/>
      <c r="H33" s="290">
        <f>SUM(H30:H32)</f>
        <v>0</v>
      </c>
      <c r="I33" s="254"/>
      <c r="J33" s="290">
        <f>SUM(J30:J32)</f>
        <v>0</v>
      </c>
      <c r="K33" s="254"/>
      <c r="L33" s="290">
        <f>SUM(L30:L32)</f>
        <v>0</v>
      </c>
      <c r="M33" s="254"/>
      <c r="N33" s="290">
        <f>SUM(N30:N32)</f>
        <v>0</v>
      </c>
      <c r="O33" s="254"/>
      <c r="P33" s="290">
        <f>SUM(P30:P32)</f>
        <v>0</v>
      </c>
      <c r="Q33" s="254"/>
      <c r="R33" s="290">
        <f>SUM(R30:R32)</f>
        <v>0</v>
      </c>
      <c r="S33" s="254"/>
      <c r="T33" s="290">
        <f>SUM(T30:T32)</f>
        <v>0</v>
      </c>
      <c r="U33" s="287"/>
      <c r="V33" s="290">
        <f>SUM(V30:V32)</f>
        <v>0</v>
      </c>
      <c r="W33" s="243"/>
      <c r="X33" s="184"/>
      <c r="Y33" s="184"/>
    </row>
    <row r="34" spans="1:25" s="185" customFormat="1" ht="5.5" customHeight="1" thickBot="1" x14ac:dyDescent="0.3">
      <c r="A34" s="184"/>
      <c r="B34" s="184"/>
      <c r="C34" s="184"/>
      <c r="D34" s="184"/>
      <c r="E34" s="184"/>
      <c r="F34" s="184"/>
      <c r="G34" s="184"/>
      <c r="H34" s="255"/>
      <c r="I34" s="254"/>
      <c r="J34" s="255"/>
      <c r="K34" s="254"/>
      <c r="L34" s="255"/>
      <c r="M34" s="255"/>
      <c r="N34" s="255"/>
      <c r="O34" s="254"/>
      <c r="P34" s="255"/>
      <c r="Q34" s="254"/>
      <c r="R34" s="255"/>
      <c r="S34" s="254"/>
      <c r="T34" s="255"/>
      <c r="U34" s="287"/>
      <c r="V34" s="255"/>
      <c r="W34" s="243"/>
      <c r="X34" s="184"/>
      <c r="Y34" s="184"/>
    </row>
    <row r="35" spans="1:25" s="185" customFormat="1" ht="12" thickBot="1" x14ac:dyDescent="0.3">
      <c r="A35" s="184"/>
      <c r="B35" s="308" t="s">
        <v>23</v>
      </c>
      <c r="C35" s="309"/>
      <c r="D35" s="309"/>
      <c r="E35" s="309"/>
      <c r="F35" s="309"/>
      <c r="G35" s="309"/>
      <c r="H35" s="310">
        <f>H33+H25+H17+H9</f>
        <v>0</v>
      </c>
      <c r="I35" s="311"/>
      <c r="J35" s="310">
        <f>J33+J25+J17+J9</f>
        <v>0</v>
      </c>
      <c r="K35" s="311"/>
      <c r="L35" s="310">
        <f>L33+L25+L17+L9</f>
        <v>0</v>
      </c>
      <c r="M35" s="311"/>
      <c r="N35" s="310">
        <f>N33+N25+N17+N9</f>
        <v>0</v>
      </c>
      <c r="O35" s="311"/>
      <c r="P35" s="310">
        <f>P33+P25+P17+P9</f>
        <v>0</v>
      </c>
      <c r="Q35" s="311"/>
      <c r="R35" s="310">
        <f>R33+R25+R17+R9</f>
        <v>0</v>
      </c>
      <c r="S35" s="311"/>
      <c r="T35" s="310">
        <f>T33+T25+T17+T9</f>
        <v>0</v>
      </c>
      <c r="U35" s="312"/>
      <c r="V35" s="313">
        <f>SUM(H35:T35)</f>
        <v>0</v>
      </c>
      <c r="W35" s="243"/>
      <c r="X35" s="184"/>
      <c r="Y35" s="184"/>
    </row>
    <row r="36" spans="1:25" s="185" customFormat="1" ht="11.5" x14ac:dyDescent="0.25">
      <c r="A36" s="184"/>
      <c r="B36" s="184"/>
      <c r="C36" s="184"/>
      <c r="D36" s="184"/>
      <c r="E36" s="184"/>
      <c r="F36" s="184"/>
      <c r="G36" s="184"/>
      <c r="H36" s="184"/>
      <c r="I36" s="243"/>
      <c r="J36" s="184"/>
      <c r="K36" s="243"/>
      <c r="L36" s="184"/>
      <c r="M36" s="184"/>
      <c r="N36" s="184"/>
      <c r="O36" s="243"/>
      <c r="P36" s="314"/>
      <c r="Q36" s="243"/>
      <c r="R36" s="314"/>
      <c r="S36" s="243"/>
      <c r="T36" s="314"/>
      <c r="U36" s="285"/>
      <c r="V36" s="184"/>
      <c r="W36" s="243"/>
      <c r="X36" s="184"/>
      <c r="Y36" s="184"/>
    </row>
    <row r="37" spans="1:25" s="185" customFormat="1" ht="11.5" x14ac:dyDescent="0.25">
      <c r="A37" s="184"/>
      <c r="B37" s="512" t="s">
        <v>284</v>
      </c>
      <c r="C37" s="512"/>
      <c r="D37" s="512"/>
      <c r="E37" s="512"/>
      <c r="F37" s="512"/>
      <c r="G37" s="512"/>
      <c r="H37" s="512"/>
      <c r="I37" s="512"/>
      <c r="J37" s="512"/>
      <c r="K37" s="512"/>
      <c r="L37" s="512"/>
      <c r="M37" s="512"/>
      <c r="N37" s="512"/>
      <c r="O37" s="512"/>
      <c r="P37" s="512"/>
      <c r="Q37" s="512"/>
      <c r="R37" s="512"/>
      <c r="S37" s="512"/>
      <c r="T37" s="512"/>
      <c r="U37" s="512"/>
      <c r="V37" s="512"/>
      <c r="W37" s="243"/>
      <c r="X37" s="184"/>
      <c r="Y37" s="184"/>
    </row>
    <row r="38" spans="1:25" s="185" customFormat="1" ht="11.5" x14ac:dyDescent="0.25">
      <c r="A38" s="184"/>
      <c r="B38" s="184"/>
      <c r="C38" s="184"/>
      <c r="D38" s="184"/>
      <c r="E38" s="184"/>
      <c r="F38" s="184"/>
      <c r="G38" s="184"/>
      <c r="H38" s="184"/>
      <c r="I38" s="243"/>
      <c r="J38" s="184"/>
      <c r="K38" s="243"/>
      <c r="L38" s="184"/>
      <c r="M38" s="184"/>
      <c r="N38" s="184"/>
      <c r="O38" s="243"/>
      <c r="P38" s="314"/>
      <c r="Q38" s="243"/>
      <c r="R38" s="314"/>
      <c r="S38" s="243"/>
      <c r="T38" s="314"/>
      <c r="U38" s="285"/>
      <c r="V38" s="184"/>
      <c r="W38" s="243"/>
      <c r="X38" s="184"/>
      <c r="Y38" s="184"/>
    </row>
    <row r="39" spans="1:25" s="185" customFormat="1" ht="11.5" x14ac:dyDescent="0.25">
      <c r="H39" s="315"/>
      <c r="I39" s="284"/>
      <c r="K39" s="284"/>
      <c r="O39" s="284"/>
      <c r="P39" s="316"/>
      <c r="Q39" s="284"/>
      <c r="R39" s="316"/>
      <c r="S39" s="284"/>
      <c r="T39" s="316"/>
      <c r="U39" s="317"/>
      <c r="W39" s="284"/>
    </row>
    <row r="40" spans="1:25" s="185" customFormat="1" ht="11.5" x14ac:dyDescent="0.25">
      <c r="I40" s="284"/>
      <c r="K40" s="284"/>
      <c r="N40" s="17"/>
      <c r="O40" s="284"/>
      <c r="P40" s="316"/>
      <c r="Q40" s="284"/>
      <c r="R40" s="316"/>
      <c r="S40" s="284"/>
      <c r="T40" s="316"/>
      <c r="U40" s="317"/>
      <c r="W40" s="284"/>
    </row>
    <row r="41" spans="1:25" s="185" customFormat="1" ht="11.5" x14ac:dyDescent="0.25">
      <c r="I41" s="284"/>
      <c r="K41" s="284"/>
      <c r="O41" s="284"/>
      <c r="P41" s="316"/>
      <c r="Q41" s="284"/>
      <c r="R41" s="316"/>
      <c r="S41" s="284"/>
      <c r="T41" s="316"/>
      <c r="U41" s="317"/>
      <c r="W41" s="284"/>
    </row>
    <row r="42" spans="1:25" s="185" customFormat="1" ht="11.5" x14ac:dyDescent="0.25">
      <c r="I42" s="284"/>
      <c r="K42" s="284"/>
      <c r="O42" s="284"/>
      <c r="P42" s="316"/>
      <c r="Q42" s="284"/>
      <c r="R42" s="316"/>
      <c r="S42" s="284"/>
      <c r="T42" s="316"/>
      <c r="U42" s="317"/>
      <c r="W42" s="284"/>
    </row>
    <row r="43" spans="1:25" s="185" customFormat="1" ht="11.5" x14ac:dyDescent="0.25">
      <c r="I43" s="284"/>
      <c r="K43" s="284"/>
      <c r="O43" s="284"/>
      <c r="P43" s="316"/>
      <c r="Q43" s="284"/>
      <c r="R43" s="316"/>
      <c r="S43" s="284"/>
      <c r="T43" s="316"/>
      <c r="U43" s="317"/>
      <c r="W43" s="284"/>
    </row>
    <row r="44" spans="1:25" s="185" customFormat="1" ht="11.5" x14ac:dyDescent="0.25">
      <c r="I44" s="284"/>
      <c r="K44" s="284"/>
      <c r="O44" s="284"/>
      <c r="P44" s="316"/>
      <c r="Q44" s="284"/>
      <c r="R44" s="316"/>
      <c r="S44" s="284"/>
      <c r="T44" s="316"/>
      <c r="U44" s="317"/>
      <c r="W44" s="284"/>
    </row>
  </sheetData>
  <sheetProtection algorithmName="SHA-512" hashValue="TdOW9knE3B8S4syID3rdR6L/7crZz51hSdFMQ09Ora7GhH07wMxQhCh8i1+pI8UQ9cFcm3x4rfn8dY/xY7glcw==" saltValue="pYOKOXcge9tc8j11npCbQw==" spinCount="100000" sheet="1" formatColumns="0" formatRows="0"/>
  <mergeCells count="18">
    <mergeCell ref="B37:V37"/>
    <mergeCell ref="B6:F6"/>
    <mergeCell ref="B14:F14"/>
    <mergeCell ref="B22:F22"/>
    <mergeCell ref="B29:F29"/>
    <mergeCell ref="B24:C24"/>
    <mergeCell ref="B25:D25"/>
    <mergeCell ref="B16:C16"/>
    <mergeCell ref="B17:D17"/>
    <mergeCell ref="B19:F19"/>
    <mergeCell ref="B30:F30"/>
    <mergeCell ref="B31:F31"/>
    <mergeCell ref="B32:F32"/>
    <mergeCell ref="A1:F1"/>
    <mergeCell ref="A2:V2"/>
    <mergeCell ref="B11:E11"/>
    <mergeCell ref="B9:D9"/>
    <mergeCell ref="B8:C8"/>
  </mergeCells>
  <pageMargins left="0.7" right="0.7" top="0.75" bottom="0.75" header="0.3" footer="0.3"/>
  <pageSetup paperSize="9" scale="6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fitToPage="1"/>
  </sheetPr>
  <dimension ref="A1:X23"/>
  <sheetViews>
    <sheetView showGridLines="0" rightToLeft="1" zoomScale="90" zoomScaleNormal="90" zoomScaleSheetLayoutView="110" workbookViewId="0">
      <pane xSplit="8" ySplit="6" topLeftCell="I7" activePane="bottomRight" state="frozen"/>
      <selection pane="topRight" activeCell="J1" sqref="J1"/>
      <selection pane="bottomLeft" activeCell="A7" sqref="A7"/>
      <selection pane="bottomRight" activeCell="I7" sqref="I7"/>
    </sheetView>
  </sheetViews>
  <sheetFormatPr defaultColWidth="9.1796875" defaultRowHeight="11.5" x14ac:dyDescent="0.25"/>
  <cols>
    <col min="1" max="1" width="7.26953125" style="321" customWidth="1"/>
    <col min="2" max="2" width="23.26953125" style="321" customWidth="1"/>
    <col min="3" max="3" width="17.36328125" style="321" customWidth="1"/>
    <col min="4" max="4" width="32.6328125" style="321" customWidth="1"/>
    <col min="5" max="5" width="8.26953125" style="321" customWidth="1"/>
    <col min="6" max="6" width="7.81640625" style="321" customWidth="1"/>
    <col min="7" max="7" width="7.36328125" style="321" customWidth="1"/>
    <col min="8" max="8" width="39.54296875" style="321" customWidth="1"/>
    <col min="9" max="9" width="9.453125" style="339" bestFit="1" customWidth="1"/>
    <col min="10" max="10" width="0.81640625" style="339" customWidth="1"/>
    <col min="11" max="11" width="9.1796875" style="339"/>
    <col min="12" max="12" width="0.81640625" style="339" customWidth="1"/>
    <col min="13" max="13" width="9.1796875" style="339"/>
    <col min="14" max="14" width="0.81640625" style="339" customWidth="1"/>
    <col min="15" max="15" width="9.1796875" style="339"/>
    <col min="16" max="16" width="0.81640625" style="339" hidden="1" customWidth="1"/>
    <col min="17" max="17" width="9.1796875" style="339" hidden="1" customWidth="1"/>
    <col min="18" max="18" width="0.81640625" style="339" hidden="1" customWidth="1"/>
    <col min="19" max="19" width="9.1796875" style="339" hidden="1" customWidth="1"/>
    <col min="20" max="20" width="0.81640625" style="339" hidden="1" customWidth="1"/>
    <col min="21" max="21" width="9.1796875" style="339" hidden="1" customWidth="1"/>
    <col min="22" max="22" width="0.81640625" style="339" customWidth="1"/>
    <col min="23" max="23" width="9.1796875" style="339"/>
    <col min="24" max="16384" width="9.1796875" style="321"/>
  </cols>
  <sheetData>
    <row r="1" spans="1:24" ht="13" x14ac:dyDescent="0.25">
      <c r="A1" s="517" t="s">
        <v>259</v>
      </c>
      <c r="B1" s="517"/>
      <c r="C1" s="517"/>
      <c r="D1" s="517"/>
      <c r="E1" s="319"/>
      <c r="F1" s="319"/>
      <c r="G1" s="319"/>
      <c r="H1" s="319"/>
      <c r="I1" s="331"/>
      <c r="J1" s="331"/>
      <c r="K1" s="331"/>
      <c r="L1" s="331"/>
      <c r="M1" s="331"/>
      <c r="N1" s="331"/>
      <c r="O1" s="332"/>
      <c r="P1" s="331"/>
      <c r="Q1" s="332"/>
      <c r="R1" s="331"/>
      <c r="S1" s="332"/>
      <c r="T1" s="331"/>
      <c r="U1" s="331"/>
      <c r="V1" s="331"/>
      <c r="W1" s="331"/>
      <c r="X1" s="320"/>
    </row>
    <row r="2" spans="1:24" ht="13" x14ac:dyDescent="0.25">
      <c r="A2" s="518" t="s">
        <v>263</v>
      </c>
      <c r="B2" s="518"/>
      <c r="C2" s="518"/>
      <c r="D2" s="518"/>
      <c r="E2" s="518"/>
      <c r="F2" s="518"/>
      <c r="G2" s="518"/>
      <c r="H2" s="518"/>
      <c r="I2" s="331"/>
      <c r="J2" s="331"/>
      <c r="K2" s="331"/>
      <c r="L2" s="331"/>
      <c r="M2" s="331"/>
      <c r="N2" s="331"/>
      <c r="O2" s="332"/>
      <c r="P2" s="331"/>
      <c r="Q2" s="332"/>
      <c r="R2" s="331"/>
      <c r="S2" s="332"/>
      <c r="T2" s="331"/>
      <c r="U2" s="331"/>
      <c r="V2" s="331"/>
      <c r="W2" s="331"/>
      <c r="X2" s="320"/>
    </row>
    <row r="3" spans="1:24" ht="13" x14ac:dyDescent="0.25">
      <c r="A3" s="319"/>
      <c r="B3" s="319"/>
      <c r="C3" s="319"/>
      <c r="D3" s="319"/>
      <c r="E3" s="319"/>
      <c r="F3" s="319"/>
      <c r="G3" s="319"/>
      <c r="H3" s="319"/>
      <c r="I3" s="331"/>
      <c r="J3" s="331"/>
      <c r="K3" s="331"/>
      <c r="L3" s="331"/>
      <c r="M3" s="331"/>
      <c r="N3" s="331"/>
      <c r="O3" s="332"/>
      <c r="P3" s="331"/>
      <c r="Q3" s="332"/>
      <c r="R3" s="331"/>
      <c r="S3" s="332"/>
      <c r="T3" s="331"/>
      <c r="U3" s="331"/>
      <c r="V3" s="331"/>
      <c r="W3" s="331"/>
      <c r="X3" s="320"/>
    </row>
    <row r="4" spans="1:24" ht="11.5" customHeight="1" x14ac:dyDescent="0.25">
      <c r="A4" s="519" t="s">
        <v>233</v>
      </c>
      <c r="B4" s="519"/>
      <c r="C4" s="519"/>
      <c r="D4" s="519"/>
      <c r="E4" s="519"/>
      <c r="F4" s="519"/>
      <c r="G4" s="519"/>
      <c r="H4" s="519"/>
      <c r="I4" s="520" t="s">
        <v>258</v>
      </c>
      <c r="J4" s="520"/>
      <c r="K4" s="520"/>
      <c r="L4" s="520"/>
      <c r="M4" s="520"/>
      <c r="N4" s="520"/>
      <c r="O4" s="520"/>
      <c r="P4" s="520"/>
      <c r="Q4" s="520"/>
      <c r="R4" s="520"/>
      <c r="S4" s="520"/>
      <c r="T4" s="520"/>
      <c r="U4" s="520"/>
      <c r="V4" s="520"/>
      <c r="W4" s="520"/>
      <c r="X4" s="320"/>
    </row>
    <row r="5" spans="1:24" s="324" customFormat="1" ht="12" customHeight="1" x14ac:dyDescent="0.25">
      <c r="A5" s="521" t="s">
        <v>234</v>
      </c>
      <c r="B5" s="521"/>
      <c r="C5" s="521" t="s">
        <v>256</v>
      </c>
      <c r="D5" s="521" t="s">
        <v>252</v>
      </c>
      <c r="E5" s="524" t="s">
        <v>204</v>
      </c>
      <c r="F5" s="524" t="s">
        <v>203</v>
      </c>
      <c r="G5" s="524" t="s">
        <v>202</v>
      </c>
      <c r="H5" s="524" t="s">
        <v>201</v>
      </c>
      <c r="I5" s="522" t="str">
        <f>'توحيد الميزانية'!H4</f>
        <v>النشاط 1</v>
      </c>
      <c r="J5" s="322"/>
      <c r="K5" s="522" t="str">
        <f>'توحيد الميزانية'!J4</f>
        <v>النشاط 2</v>
      </c>
      <c r="L5" s="322"/>
      <c r="M5" s="522" t="str">
        <f>'توحيد الميزانية'!L4</f>
        <v>النشاط 3</v>
      </c>
      <c r="N5" s="322"/>
      <c r="O5" s="522" t="str">
        <f>'توحيد الميزانية'!N4</f>
        <v>النشاط 4</v>
      </c>
      <c r="P5" s="322"/>
      <c r="Q5" s="522" t="str">
        <f>'توحيد الميزانية'!P4</f>
        <v>النشاط 5</v>
      </c>
      <c r="R5" s="322"/>
      <c r="S5" s="522" t="str">
        <f>'توحيد الميزانية'!R4</f>
        <v>النشاط 6</v>
      </c>
      <c r="T5" s="322"/>
      <c r="U5" s="522" t="str">
        <f>'توحيد الميزانية'!T4</f>
        <v>النشاط 7</v>
      </c>
      <c r="V5" s="322"/>
      <c r="W5" s="522" t="str">
        <f>'توحيد الميزانية'!V4</f>
        <v>المجموع</v>
      </c>
      <c r="X5" s="323"/>
    </row>
    <row r="6" spans="1:24" s="324" customFormat="1" x14ac:dyDescent="0.25">
      <c r="A6" s="340" t="s">
        <v>235</v>
      </c>
      <c r="B6" s="340" t="s">
        <v>242</v>
      </c>
      <c r="C6" s="521"/>
      <c r="D6" s="521"/>
      <c r="E6" s="524"/>
      <c r="F6" s="524"/>
      <c r="G6" s="524"/>
      <c r="H6" s="524"/>
      <c r="I6" s="523"/>
      <c r="J6" s="325"/>
      <c r="K6" s="523"/>
      <c r="L6" s="325"/>
      <c r="M6" s="523"/>
      <c r="N6" s="325"/>
      <c r="O6" s="523"/>
      <c r="P6" s="325"/>
      <c r="Q6" s="523"/>
      <c r="R6" s="325"/>
      <c r="S6" s="523"/>
      <c r="T6" s="325"/>
      <c r="U6" s="523"/>
      <c r="V6" s="325"/>
      <c r="W6" s="523"/>
      <c r="X6" s="323"/>
    </row>
    <row r="7" spans="1:24" ht="22.9" customHeight="1" x14ac:dyDescent="0.25">
      <c r="A7" s="341" t="s">
        <v>236</v>
      </c>
      <c r="B7" s="341" t="s">
        <v>243</v>
      </c>
      <c r="C7" s="341" t="s">
        <v>244</v>
      </c>
      <c r="D7" s="329" t="s">
        <v>260</v>
      </c>
      <c r="E7" s="391" t="s">
        <v>197</v>
      </c>
      <c r="F7" s="391" t="s">
        <v>200</v>
      </c>
      <c r="G7" s="391">
        <v>3600210</v>
      </c>
      <c r="H7" s="392" t="s">
        <v>199</v>
      </c>
      <c r="I7" s="333">
        <f>'توحيد الميزانية'!H8</f>
        <v>0</v>
      </c>
      <c r="J7" s="334"/>
      <c r="K7" s="333">
        <f>'توحيد الميزانية'!J8</f>
        <v>0</v>
      </c>
      <c r="L7" s="334"/>
      <c r="M7" s="333">
        <f>'توحيد الميزانية'!L8</f>
        <v>0</v>
      </c>
      <c r="N7" s="334"/>
      <c r="O7" s="333">
        <f>'توحيد الميزانية'!N8</f>
        <v>0</v>
      </c>
      <c r="P7" s="334"/>
      <c r="Q7" s="333">
        <f>'توحيد الميزانية'!P8</f>
        <v>0</v>
      </c>
      <c r="R7" s="334"/>
      <c r="S7" s="333">
        <f>'توحيد الميزانية'!R8</f>
        <v>0</v>
      </c>
      <c r="T7" s="334"/>
      <c r="U7" s="333">
        <f>'توحيد الميزانية'!T8</f>
        <v>0</v>
      </c>
      <c r="V7" s="334"/>
      <c r="W7" s="333">
        <f t="shared" ref="W7:W22" si="0">SUM(I7:U7)</f>
        <v>0</v>
      </c>
      <c r="X7" s="320"/>
    </row>
    <row r="8" spans="1:24" ht="22.9" customHeight="1" x14ac:dyDescent="0.25">
      <c r="A8" s="341" t="s">
        <v>237</v>
      </c>
      <c r="B8" s="342" t="s">
        <v>250</v>
      </c>
      <c r="C8" s="341" t="s">
        <v>244</v>
      </c>
      <c r="D8" s="329" t="s">
        <v>253</v>
      </c>
      <c r="E8" s="391" t="s">
        <v>195</v>
      </c>
      <c r="F8" s="391" t="s">
        <v>200</v>
      </c>
      <c r="G8" s="391">
        <v>3240010</v>
      </c>
      <c r="H8" s="392" t="s">
        <v>193</v>
      </c>
      <c r="I8" s="333">
        <f>'توحيد الميزانية'!H7</f>
        <v>0</v>
      </c>
      <c r="J8" s="334"/>
      <c r="K8" s="333">
        <f>'توحيد الميزانية'!J7</f>
        <v>0</v>
      </c>
      <c r="L8" s="334"/>
      <c r="M8" s="333">
        <f>'توحيد الميزانية'!L7</f>
        <v>0</v>
      </c>
      <c r="N8" s="334"/>
      <c r="O8" s="333">
        <f>'توحيد الميزانية'!N7</f>
        <v>0</v>
      </c>
      <c r="P8" s="334"/>
      <c r="Q8" s="333">
        <f>'توحيد الميزانية'!P7</f>
        <v>0</v>
      </c>
      <c r="R8" s="334"/>
      <c r="S8" s="333">
        <f>'توحيد الميزانية'!R7</f>
        <v>0</v>
      </c>
      <c r="T8" s="334"/>
      <c r="U8" s="333">
        <f>'توحيد الميزانية'!T7</f>
        <v>0</v>
      </c>
      <c r="V8" s="334"/>
      <c r="W8" s="333">
        <f t="shared" si="0"/>
        <v>0</v>
      </c>
      <c r="X8" s="320"/>
    </row>
    <row r="9" spans="1:24" s="327" customFormat="1" x14ac:dyDescent="0.25">
      <c r="A9" s="526" t="s">
        <v>248</v>
      </c>
      <c r="B9" s="526"/>
      <c r="C9" s="526"/>
      <c r="D9" s="526"/>
      <c r="E9" s="526"/>
      <c r="F9" s="526"/>
      <c r="G9" s="526"/>
      <c r="H9" s="526"/>
      <c r="I9" s="335">
        <f>SUM(I7:I8)</f>
        <v>0</v>
      </c>
      <c r="J9" s="336"/>
      <c r="K9" s="335">
        <f>SUM(K7:K8)</f>
        <v>0</v>
      </c>
      <c r="L9" s="336"/>
      <c r="M9" s="335">
        <f>SUM(M7:M8)</f>
        <v>0</v>
      </c>
      <c r="N9" s="336"/>
      <c r="O9" s="335">
        <f>SUM(O7:O8)</f>
        <v>0</v>
      </c>
      <c r="P9" s="336"/>
      <c r="Q9" s="335">
        <f>SUM(Q7:Q8)</f>
        <v>0</v>
      </c>
      <c r="R9" s="336"/>
      <c r="S9" s="335">
        <f>SUM(S7:S8)</f>
        <v>0</v>
      </c>
      <c r="T9" s="336"/>
      <c r="U9" s="335">
        <f>SUM(U7:U8)</f>
        <v>0</v>
      </c>
      <c r="V9" s="336"/>
      <c r="W9" s="335">
        <f t="shared" si="0"/>
        <v>0</v>
      </c>
      <c r="X9" s="326"/>
    </row>
    <row r="10" spans="1:24" ht="22.9" customHeight="1" x14ac:dyDescent="0.25">
      <c r="A10" s="342" t="s">
        <v>238</v>
      </c>
      <c r="B10" s="342" t="s">
        <v>21</v>
      </c>
      <c r="C10" s="342" t="s">
        <v>257</v>
      </c>
      <c r="D10" s="330" t="s">
        <v>261</v>
      </c>
      <c r="E10" s="391" t="s">
        <v>197</v>
      </c>
      <c r="F10" s="391" t="s">
        <v>198</v>
      </c>
      <c r="G10" s="391">
        <v>3600210</v>
      </c>
      <c r="H10" s="392" t="s">
        <v>199</v>
      </c>
      <c r="I10" s="333">
        <f>'توحيد الميزانية'!H16</f>
        <v>0</v>
      </c>
      <c r="J10" s="334"/>
      <c r="K10" s="333">
        <f>'توحيد الميزانية'!J16</f>
        <v>0</v>
      </c>
      <c r="L10" s="334"/>
      <c r="M10" s="333">
        <f>'توحيد الميزانية'!L16</f>
        <v>0</v>
      </c>
      <c r="N10" s="334"/>
      <c r="O10" s="333">
        <f>'توحيد الميزانية'!N16</f>
        <v>0</v>
      </c>
      <c r="P10" s="334"/>
      <c r="Q10" s="333">
        <f>'توحيد الميزانية'!P16</f>
        <v>0</v>
      </c>
      <c r="R10" s="334"/>
      <c r="S10" s="333">
        <f>'توحيد الميزانية'!R16</f>
        <v>0</v>
      </c>
      <c r="T10" s="334"/>
      <c r="U10" s="333">
        <f>'توحيد الميزانية'!T16</f>
        <v>0</v>
      </c>
      <c r="V10" s="334"/>
      <c r="W10" s="333">
        <f t="shared" si="0"/>
        <v>0</v>
      </c>
      <c r="X10" s="320"/>
    </row>
    <row r="11" spans="1:24" ht="22.9" customHeight="1" x14ac:dyDescent="0.25">
      <c r="A11" s="342" t="s">
        <v>239</v>
      </c>
      <c r="B11" s="342" t="s">
        <v>250</v>
      </c>
      <c r="C11" s="342" t="s">
        <v>257</v>
      </c>
      <c r="D11" s="330" t="s">
        <v>254</v>
      </c>
      <c r="E11" s="391" t="s">
        <v>195</v>
      </c>
      <c r="F11" s="391" t="s">
        <v>198</v>
      </c>
      <c r="G11" s="391">
        <v>3240010</v>
      </c>
      <c r="H11" s="392" t="s">
        <v>193</v>
      </c>
      <c r="I11" s="333">
        <f>'توحيد الميزانية'!H15</f>
        <v>0</v>
      </c>
      <c r="J11" s="334"/>
      <c r="K11" s="333">
        <f>'توحيد الميزانية'!J15</f>
        <v>0</v>
      </c>
      <c r="L11" s="334"/>
      <c r="M11" s="333">
        <f>'توحيد الميزانية'!L15</f>
        <v>0</v>
      </c>
      <c r="N11" s="334"/>
      <c r="O11" s="333">
        <f>'توحيد الميزانية'!N15</f>
        <v>0</v>
      </c>
      <c r="P11" s="334"/>
      <c r="Q11" s="333">
        <f>'توحيد الميزانية'!P15</f>
        <v>0</v>
      </c>
      <c r="R11" s="334"/>
      <c r="S11" s="333">
        <f>'توحيد الميزانية'!R15</f>
        <v>0</v>
      </c>
      <c r="T11" s="334"/>
      <c r="U11" s="333">
        <f>'توحيد الميزانية'!T15</f>
        <v>0</v>
      </c>
      <c r="V11" s="334"/>
      <c r="W11" s="333">
        <f t="shared" si="0"/>
        <v>0</v>
      </c>
      <c r="X11" s="320"/>
    </row>
    <row r="12" spans="1:24" s="327" customFormat="1" x14ac:dyDescent="0.25">
      <c r="A12" s="526" t="s">
        <v>247</v>
      </c>
      <c r="B12" s="526"/>
      <c r="C12" s="526"/>
      <c r="D12" s="526"/>
      <c r="E12" s="526"/>
      <c r="F12" s="526"/>
      <c r="G12" s="526"/>
      <c r="H12" s="526"/>
      <c r="I12" s="335">
        <f>SUM(I10:I11)</f>
        <v>0</v>
      </c>
      <c r="J12" s="336"/>
      <c r="K12" s="335">
        <f>SUM(K10:K11)</f>
        <v>0</v>
      </c>
      <c r="L12" s="336"/>
      <c r="M12" s="335">
        <f>SUM(M10:M11)</f>
        <v>0</v>
      </c>
      <c r="N12" s="336"/>
      <c r="O12" s="335">
        <f>SUM(O10:O11)</f>
        <v>0</v>
      </c>
      <c r="P12" s="336"/>
      <c r="Q12" s="335">
        <f>SUM(Q10:Q11)</f>
        <v>0</v>
      </c>
      <c r="R12" s="336"/>
      <c r="S12" s="335">
        <f>SUM(S10:S11)</f>
        <v>0</v>
      </c>
      <c r="T12" s="336"/>
      <c r="U12" s="335">
        <f>SUM(U10:U11)</f>
        <v>0</v>
      </c>
      <c r="V12" s="336"/>
      <c r="W12" s="335">
        <f t="shared" si="0"/>
        <v>0</v>
      </c>
      <c r="X12" s="326"/>
    </row>
    <row r="13" spans="1:24" ht="22.9" customHeight="1" x14ac:dyDescent="0.25">
      <c r="A13" s="342" t="s">
        <v>238</v>
      </c>
      <c r="B13" s="342" t="s">
        <v>27</v>
      </c>
      <c r="C13" s="342" t="s">
        <v>245</v>
      </c>
      <c r="D13" s="330" t="s">
        <v>262</v>
      </c>
      <c r="E13" s="391" t="s">
        <v>197</v>
      </c>
      <c r="F13" s="391" t="s">
        <v>194</v>
      </c>
      <c r="G13" s="391">
        <v>3600210</v>
      </c>
      <c r="H13" s="392" t="s">
        <v>196</v>
      </c>
      <c r="I13" s="333">
        <f>'توحيد الميزانية'!H24</f>
        <v>0</v>
      </c>
      <c r="J13" s="334"/>
      <c r="K13" s="333">
        <f>'توحيد الميزانية'!J24</f>
        <v>0</v>
      </c>
      <c r="L13" s="334"/>
      <c r="M13" s="333">
        <f>'توحيد الميزانية'!L24</f>
        <v>0</v>
      </c>
      <c r="N13" s="334"/>
      <c r="O13" s="333">
        <f>'توحيد الميزانية'!N24</f>
        <v>0</v>
      </c>
      <c r="P13" s="334"/>
      <c r="Q13" s="333">
        <f>'توحيد الميزانية'!P24</f>
        <v>0</v>
      </c>
      <c r="R13" s="334"/>
      <c r="S13" s="333">
        <f>'توحيد الميزانية'!R24</f>
        <v>0</v>
      </c>
      <c r="T13" s="334"/>
      <c r="U13" s="333">
        <f>'توحيد الميزانية'!T24</f>
        <v>0</v>
      </c>
      <c r="V13" s="334"/>
      <c r="W13" s="333">
        <f t="shared" si="0"/>
        <v>0</v>
      </c>
      <c r="X13" s="320"/>
    </row>
    <row r="14" spans="1:24" ht="22.9" customHeight="1" x14ac:dyDescent="0.25">
      <c r="A14" s="342" t="s">
        <v>240</v>
      </c>
      <c r="B14" s="342" t="s">
        <v>250</v>
      </c>
      <c r="C14" s="342" t="s">
        <v>245</v>
      </c>
      <c r="D14" s="330" t="s">
        <v>255</v>
      </c>
      <c r="E14" s="391" t="s">
        <v>195</v>
      </c>
      <c r="F14" s="391" t="s">
        <v>194</v>
      </c>
      <c r="G14" s="391">
        <v>3240010</v>
      </c>
      <c r="H14" s="392" t="s">
        <v>193</v>
      </c>
      <c r="I14" s="333">
        <f>'توحيد الميزانية'!H23</f>
        <v>0</v>
      </c>
      <c r="J14" s="334"/>
      <c r="K14" s="333">
        <f>'توحيد الميزانية'!J23</f>
        <v>0</v>
      </c>
      <c r="L14" s="334"/>
      <c r="M14" s="333">
        <f>'توحيد الميزانية'!L23</f>
        <v>0</v>
      </c>
      <c r="N14" s="334"/>
      <c r="O14" s="333">
        <f>'توحيد الميزانية'!N23</f>
        <v>0</v>
      </c>
      <c r="P14" s="334"/>
      <c r="Q14" s="333">
        <f>'توحيد الميزانية'!P23</f>
        <v>0</v>
      </c>
      <c r="R14" s="334"/>
      <c r="S14" s="333">
        <f>'توحيد الميزانية'!R23</f>
        <v>0</v>
      </c>
      <c r="T14" s="334"/>
      <c r="U14" s="333">
        <f>'توحيد الميزانية'!T23</f>
        <v>0</v>
      </c>
      <c r="V14" s="334"/>
      <c r="W14" s="333">
        <f t="shared" si="0"/>
        <v>0</v>
      </c>
      <c r="X14" s="320"/>
    </row>
    <row r="15" spans="1:24" s="327" customFormat="1" x14ac:dyDescent="0.25">
      <c r="A15" s="526" t="s">
        <v>246</v>
      </c>
      <c r="B15" s="526"/>
      <c r="C15" s="526"/>
      <c r="D15" s="526"/>
      <c r="E15" s="526"/>
      <c r="F15" s="526"/>
      <c r="G15" s="526"/>
      <c r="H15" s="526"/>
      <c r="I15" s="335">
        <f>SUM(I13:I14)</f>
        <v>0</v>
      </c>
      <c r="J15" s="336"/>
      <c r="K15" s="335">
        <f>SUM(K13:K14)</f>
        <v>0</v>
      </c>
      <c r="L15" s="336"/>
      <c r="M15" s="335">
        <f>SUM(M13:M14)</f>
        <v>0</v>
      </c>
      <c r="N15" s="336"/>
      <c r="O15" s="335">
        <f>SUM(O13:O14)</f>
        <v>0</v>
      </c>
      <c r="P15" s="336"/>
      <c r="Q15" s="335">
        <f>SUM(Q13:Q14)</f>
        <v>0</v>
      </c>
      <c r="R15" s="336"/>
      <c r="S15" s="335">
        <f>SUM(S13:S14)</f>
        <v>0</v>
      </c>
      <c r="T15" s="336"/>
      <c r="U15" s="335">
        <f>SUM(U13:U14)</f>
        <v>0</v>
      </c>
      <c r="V15" s="336"/>
      <c r="W15" s="335">
        <f t="shared" si="0"/>
        <v>0</v>
      </c>
      <c r="X15" s="326"/>
    </row>
    <row r="16" spans="1:24" x14ac:dyDescent="0.25">
      <c r="A16" s="527" t="s">
        <v>241</v>
      </c>
      <c r="B16" s="530" t="s">
        <v>251</v>
      </c>
      <c r="C16" s="533" t="s">
        <v>22</v>
      </c>
      <c r="D16" s="328" t="s">
        <v>205</v>
      </c>
      <c r="E16" s="393" t="s">
        <v>192</v>
      </c>
      <c r="F16" s="393" t="s">
        <v>184</v>
      </c>
      <c r="G16" s="393">
        <v>3302300</v>
      </c>
      <c r="H16" s="394" t="s">
        <v>191</v>
      </c>
      <c r="I16" s="333">
        <f>'توحيد الميزانية'!H30</f>
        <v>0</v>
      </c>
      <c r="J16" s="334"/>
      <c r="K16" s="333">
        <f>'توحيد الميزانية'!J30</f>
        <v>0</v>
      </c>
      <c r="L16" s="334"/>
      <c r="M16" s="333">
        <f>'توحيد الميزانية'!L30</f>
        <v>0</v>
      </c>
      <c r="N16" s="334"/>
      <c r="O16" s="333">
        <f>'توحيد الميزانية'!N30</f>
        <v>0</v>
      </c>
      <c r="P16" s="334"/>
      <c r="Q16" s="333">
        <f>'توحيد الميزانية'!P30</f>
        <v>0</v>
      </c>
      <c r="R16" s="334"/>
      <c r="S16" s="333">
        <f>'توحيد الميزانية'!R30</f>
        <v>0</v>
      </c>
      <c r="T16" s="334"/>
      <c r="U16" s="333">
        <f>'توحيد الميزانية'!T30</f>
        <v>0</v>
      </c>
      <c r="V16" s="334"/>
      <c r="W16" s="333">
        <f t="shared" si="0"/>
        <v>0</v>
      </c>
      <c r="X16" s="320"/>
    </row>
    <row r="17" spans="1:24" x14ac:dyDescent="0.25">
      <c r="A17" s="528"/>
      <c r="B17" s="531"/>
      <c r="C17" s="533"/>
      <c r="D17" s="328" t="s">
        <v>206</v>
      </c>
      <c r="E17" s="393" t="s">
        <v>190</v>
      </c>
      <c r="F17" s="393" t="s">
        <v>184</v>
      </c>
      <c r="G17" s="393">
        <v>3302100</v>
      </c>
      <c r="H17" s="394" t="s">
        <v>182</v>
      </c>
      <c r="I17" s="333">
        <f>'ميزانية الاتفاقات الميدانية'!H46+('ميزانية الاتفاقات الميدانية'!H$69+'ميزانية الاتفاقات الميدانية'!H$66)*'ميزانية الاتفاقات الميدانية'!H53</f>
        <v>0</v>
      </c>
      <c r="J17" s="334"/>
      <c r="K17" s="333">
        <f>'ميزانية الاتفاقات الميدانية'!J46+('ميزانية الاتفاقات الميدانية'!J$69+'ميزانية الاتفاقات الميدانية'!J$66)*'ميزانية الاتفاقات الميدانية'!J53</f>
        <v>0</v>
      </c>
      <c r="L17" s="334"/>
      <c r="M17" s="333">
        <f>'ميزانية الاتفاقات الميدانية'!L46+('ميزانية الاتفاقات الميدانية'!L$69+'ميزانية الاتفاقات الميدانية'!L$66)*'ميزانية الاتفاقات الميدانية'!L53</f>
        <v>0</v>
      </c>
      <c r="N17" s="334"/>
      <c r="O17" s="333">
        <f>'ميزانية الاتفاقات الميدانية'!N46+('ميزانية الاتفاقات الميدانية'!N$69+'ميزانية الاتفاقات الميدانية'!N$66)*'ميزانية الاتفاقات الميدانية'!N53</f>
        <v>0</v>
      </c>
      <c r="P17" s="334"/>
      <c r="Q17" s="333">
        <f>'ميزانية الاتفاقات الميدانية'!P46+('ميزانية الاتفاقات الميدانية'!P$69+'ميزانية الاتفاقات الميدانية'!P$66)*'ميزانية الاتفاقات الميدانية'!P53</f>
        <v>0</v>
      </c>
      <c r="R17" s="334"/>
      <c r="S17" s="333">
        <f>'ميزانية الاتفاقات الميدانية'!R46+('ميزانية الاتفاقات الميدانية'!R$69+'ميزانية الاتفاقات الميدانية'!R$66)*'ميزانية الاتفاقات الميدانية'!R53</f>
        <v>0</v>
      </c>
      <c r="T17" s="334"/>
      <c r="U17" s="333">
        <f>'ميزانية الاتفاقات الميدانية'!T46+('ميزانية الاتفاقات الميدانية'!T$69+'ميزانية الاتفاقات الميدانية'!T$66)*'ميزانية الاتفاقات الميدانية'!T53</f>
        <v>0</v>
      </c>
      <c r="V17" s="334"/>
      <c r="W17" s="333">
        <f t="shared" si="0"/>
        <v>0</v>
      </c>
      <c r="X17" s="320"/>
    </row>
    <row r="18" spans="1:24" x14ac:dyDescent="0.25">
      <c r="A18" s="528"/>
      <c r="B18" s="531"/>
      <c r="C18" s="533"/>
      <c r="D18" s="328" t="s">
        <v>207</v>
      </c>
      <c r="E18" s="393" t="s">
        <v>189</v>
      </c>
      <c r="F18" s="393" t="s">
        <v>184</v>
      </c>
      <c r="G18" s="393">
        <v>3302200</v>
      </c>
      <c r="H18" s="394" t="s">
        <v>188</v>
      </c>
      <c r="I18" s="333">
        <f>'ميزانية الاتفاقات الميدانية'!H47+('ميزانية الاتفاقات الميدانية'!H$69+'ميزانية الاتفاقات الميدانية'!H$66)*'ميزانية الاتفاقات الميدانية'!H54</f>
        <v>0</v>
      </c>
      <c r="J18" s="334"/>
      <c r="K18" s="333">
        <f>'ميزانية الاتفاقات الميدانية'!J47+('ميزانية الاتفاقات الميدانية'!J$69+'ميزانية الاتفاقات الميدانية'!J$66)*'ميزانية الاتفاقات الميدانية'!J54</f>
        <v>0</v>
      </c>
      <c r="L18" s="334"/>
      <c r="M18" s="333">
        <f>'ميزانية الاتفاقات الميدانية'!L47+('ميزانية الاتفاقات الميدانية'!L$69+'ميزانية الاتفاقات الميدانية'!L$66)*'ميزانية الاتفاقات الميدانية'!L54</f>
        <v>0</v>
      </c>
      <c r="N18" s="334"/>
      <c r="O18" s="333">
        <f>'ميزانية الاتفاقات الميدانية'!N47+('ميزانية الاتفاقات الميدانية'!N$69+'ميزانية الاتفاقات الميدانية'!N$66)*'ميزانية الاتفاقات الميدانية'!N54</f>
        <v>0</v>
      </c>
      <c r="P18" s="334"/>
      <c r="Q18" s="333">
        <f>'ميزانية الاتفاقات الميدانية'!P47+('ميزانية الاتفاقات الميدانية'!P$69+'ميزانية الاتفاقات الميدانية'!P$66)*'ميزانية الاتفاقات الميدانية'!P54</f>
        <v>0</v>
      </c>
      <c r="R18" s="334"/>
      <c r="S18" s="333">
        <f>'ميزانية الاتفاقات الميدانية'!R47+('ميزانية الاتفاقات الميدانية'!R$69+'ميزانية الاتفاقات الميدانية'!R$66)*'ميزانية الاتفاقات الميدانية'!R54</f>
        <v>0</v>
      </c>
      <c r="T18" s="334"/>
      <c r="U18" s="333">
        <f>'ميزانية الاتفاقات الميدانية'!T47+('ميزانية الاتفاقات الميدانية'!T$69+'ميزانية الاتفاقات الميدانية'!T$66)*'ميزانية الاتفاقات الميدانية'!T54</f>
        <v>0</v>
      </c>
      <c r="V18" s="334"/>
      <c r="W18" s="333">
        <f t="shared" si="0"/>
        <v>0</v>
      </c>
      <c r="X18" s="320"/>
    </row>
    <row r="19" spans="1:24" x14ac:dyDescent="0.25">
      <c r="A19" s="528"/>
      <c r="B19" s="531"/>
      <c r="C19" s="533"/>
      <c r="D19" s="328" t="s">
        <v>208</v>
      </c>
      <c r="E19" s="393" t="s">
        <v>187</v>
      </c>
      <c r="F19" s="393" t="s">
        <v>184</v>
      </c>
      <c r="G19" s="393">
        <v>3300000</v>
      </c>
      <c r="H19" s="394" t="s">
        <v>186</v>
      </c>
      <c r="I19" s="333">
        <f>'ميزانية الاتفاقات الميدانية'!H48+('ميزانية الاتفاقات الميدانية'!H$69+'ميزانية الاتفاقات الميدانية'!H$66)*'ميزانية الاتفاقات الميدانية'!H55</f>
        <v>0</v>
      </c>
      <c r="J19" s="334"/>
      <c r="K19" s="333">
        <f>'ميزانية الاتفاقات الميدانية'!J48+('ميزانية الاتفاقات الميدانية'!J$69+'ميزانية الاتفاقات الميدانية'!J$66)*'ميزانية الاتفاقات الميدانية'!J55</f>
        <v>0</v>
      </c>
      <c r="L19" s="334"/>
      <c r="M19" s="333">
        <f>'ميزانية الاتفاقات الميدانية'!L48+('ميزانية الاتفاقات الميدانية'!L$69+'ميزانية الاتفاقات الميدانية'!L$66)*'ميزانية الاتفاقات الميدانية'!L55</f>
        <v>0</v>
      </c>
      <c r="N19" s="334"/>
      <c r="O19" s="333">
        <f>'ميزانية الاتفاقات الميدانية'!N48+('ميزانية الاتفاقات الميدانية'!N$69+'ميزانية الاتفاقات الميدانية'!N$66)*'ميزانية الاتفاقات الميدانية'!N55</f>
        <v>0</v>
      </c>
      <c r="P19" s="334"/>
      <c r="Q19" s="333">
        <f>'ميزانية الاتفاقات الميدانية'!P48+('ميزانية الاتفاقات الميدانية'!P$69+'ميزانية الاتفاقات الميدانية'!P$66)*'ميزانية الاتفاقات الميدانية'!P55</f>
        <v>0</v>
      </c>
      <c r="R19" s="334"/>
      <c r="S19" s="333">
        <f>'ميزانية الاتفاقات الميدانية'!R48+('ميزانية الاتفاقات الميدانية'!R$69+'ميزانية الاتفاقات الميدانية'!R$66)*'ميزانية الاتفاقات الميدانية'!R55</f>
        <v>0</v>
      </c>
      <c r="T19" s="334"/>
      <c r="U19" s="333">
        <f>'ميزانية الاتفاقات الميدانية'!T48+('ميزانية الاتفاقات الميدانية'!T$69+'ميزانية الاتفاقات الميدانية'!T$66)*'ميزانية الاتفاقات الميدانية'!T55</f>
        <v>0</v>
      </c>
      <c r="V19" s="334"/>
      <c r="W19" s="333">
        <f t="shared" si="0"/>
        <v>0</v>
      </c>
      <c r="X19" s="320"/>
    </row>
    <row r="20" spans="1:24" x14ac:dyDescent="0.25">
      <c r="A20" s="529"/>
      <c r="B20" s="532"/>
      <c r="C20" s="533"/>
      <c r="D20" s="328" t="s">
        <v>209</v>
      </c>
      <c r="E20" s="393" t="s">
        <v>185</v>
      </c>
      <c r="F20" s="393" t="s">
        <v>184</v>
      </c>
      <c r="G20" s="393">
        <v>7119000</v>
      </c>
      <c r="H20" s="394" t="s">
        <v>183</v>
      </c>
      <c r="I20" s="333">
        <f>'ميزانية الاتفاقات الميدانية'!H49+('ميزانية الاتفاقات الميدانية'!H$69+'ميزانية الاتفاقات الميدانية'!H$66)*'ميزانية الاتفاقات الميدانية'!H56</f>
        <v>0</v>
      </c>
      <c r="J20" s="334"/>
      <c r="K20" s="333">
        <f>'ميزانية الاتفاقات الميدانية'!J49+('ميزانية الاتفاقات الميدانية'!J$69+'ميزانية الاتفاقات الميدانية'!J$66)*'ميزانية الاتفاقات الميدانية'!J56</f>
        <v>0</v>
      </c>
      <c r="L20" s="334"/>
      <c r="M20" s="333">
        <f>'ميزانية الاتفاقات الميدانية'!L49+('ميزانية الاتفاقات الميدانية'!L$69+'ميزانية الاتفاقات الميدانية'!L$66)*'ميزانية الاتفاقات الميدانية'!L56</f>
        <v>0</v>
      </c>
      <c r="N20" s="334"/>
      <c r="O20" s="333">
        <f>'ميزانية الاتفاقات الميدانية'!N49+('ميزانية الاتفاقات الميدانية'!N$69+'ميزانية الاتفاقات الميدانية'!N$66)*'ميزانية الاتفاقات الميدانية'!N56</f>
        <v>0</v>
      </c>
      <c r="P20" s="334"/>
      <c r="Q20" s="333">
        <f>'ميزانية الاتفاقات الميدانية'!P49+('ميزانية الاتفاقات الميدانية'!P$69+'ميزانية الاتفاقات الميدانية'!P$66)*'ميزانية الاتفاقات الميدانية'!P56</f>
        <v>0</v>
      </c>
      <c r="R20" s="334"/>
      <c r="S20" s="333">
        <f>'ميزانية الاتفاقات الميدانية'!R49+('ميزانية الاتفاقات الميدانية'!R$69+'ميزانية الاتفاقات الميدانية'!R$66)*'ميزانية الاتفاقات الميدانية'!R56</f>
        <v>0</v>
      </c>
      <c r="T20" s="334"/>
      <c r="U20" s="333">
        <f>'ميزانية الاتفاقات الميدانية'!T49+('ميزانية الاتفاقات الميدانية'!T$69+'ميزانية الاتفاقات الميدانية'!T$66)*'ميزانية الاتفاقات الميدانية'!T56</f>
        <v>0</v>
      </c>
      <c r="V20" s="334"/>
      <c r="W20" s="333">
        <f t="shared" si="0"/>
        <v>0</v>
      </c>
      <c r="X20" s="320"/>
    </row>
    <row r="21" spans="1:24" s="327" customFormat="1" x14ac:dyDescent="0.25">
      <c r="A21" s="525" t="s">
        <v>249</v>
      </c>
      <c r="B21" s="525"/>
      <c r="C21" s="525"/>
      <c r="D21" s="525"/>
      <c r="E21" s="525"/>
      <c r="F21" s="525"/>
      <c r="G21" s="525"/>
      <c r="H21" s="525"/>
      <c r="I21" s="335">
        <f>SUM(I16:I20)</f>
        <v>0</v>
      </c>
      <c r="J21" s="336"/>
      <c r="K21" s="335">
        <f>SUM(K16:K20)</f>
        <v>0</v>
      </c>
      <c r="L21" s="336"/>
      <c r="M21" s="335">
        <f>SUM(M16:M20)</f>
        <v>0</v>
      </c>
      <c r="N21" s="336"/>
      <c r="O21" s="335">
        <f>SUM(O16:O20)</f>
        <v>0</v>
      </c>
      <c r="P21" s="336"/>
      <c r="Q21" s="335">
        <f>SUM(Q16:Q20)</f>
        <v>0</v>
      </c>
      <c r="R21" s="336"/>
      <c r="S21" s="335">
        <f>SUM(S16:S20)</f>
        <v>0</v>
      </c>
      <c r="T21" s="336"/>
      <c r="U21" s="335">
        <f>SUM(U16:U20)</f>
        <v>0</v>
      </c>
      <c r="V21" s="336"/>
      <c r="W21" s="335">
        <f t="shared" si="0"/>
        <v>0</v>
      </c>
      <c r="X21" s="326"/>
    </row>
    <row r="22" spans="1:24" s="327" customFormat="1" x14ac:dyDescent="0.25">
      <c r="A22" s="525" t="s">
        <v>15</v>
      </c>
      <c r="B22" s="525"/>
      <c r="C22" s="525"/>
      <c r="D22" s="525"/>
      <c r="E22" s="525"/>
      <c r="F22" s="525"/>
      <c r="G22" s="525"/>
      <c r="H22" s="525"/>
      <c r="I22" s="335">
        <f>I9+I12+I15+I21</f>
        <v>0</v>
      </c>
      <c r="J22" s="337"/>
      <c r="K22" s="335">
        <f>K9+K12+K15+K21</f>
        <v>0</v>
      </c>
      <c r="L22" s="337"/>
      <c r="M22" s="335">
        <f>M9+M12+M15+M21</f>
        <v>0</v>
      </c>
      <c r="N22" s="337"/>
      <c r="O22" s="335">
        <f>O9+O12+O15+O21</f>
        <v>0</v>
      </c>
      <c r="P22" s="337"/>
      <c r="Q22" s="335">
        <f>Q9+Q12+Q15+Q21</f>
        <v>0</v>
      </c>
      <c r="R22" s="337"/>
      <c r="S22" s="335">
        <f>S9+S12+S15+S21</f>
        <v>0</v>
      </c>
      <c r="T22" s="337"/>
      <c r="U22" s="335">
        <f>U9+U12+U15+U21</f>
        <v>0</v>
      </c>
      <c r="V22" s="337"/>
      <c r="W22" s="335">
        <f t="shared" si="0"/>
        <v>0</v>
      </c>
      <c r="X22" s="326"/>
    </row>
    <row r="23" spans="1:24" x14ac:dyDescent="0.25">
      <c r="A23" s="320"/>
      <c r="B23" s="320"/>
      <c r="C23" s="320"/>
      <c r="D23" s="320"/>
      <c r="E23" s="320"/>
      <c r="F23" s="320"/>
      <c r="G23" s="320"/>
      <c r="H23" s="320"/>
      <c r="I23" s="338"/>
      <c r="J23" s="338"/>
      <c r="K23" s="338"/>
      <c r="L23" s="338"/>
      <c r="M23" s="338"/>
      <c r="N23" s="338"/>
      <c r="O23" s="338"/>
      <c r="P23" s="338"/>
      <c r="Q23" s="338"/>
      <c r="R23" s="338"/>
      <c r="S23" s="338"/>
      <c r="T23" s="338"/>
      <c r="U23" s="338"/>
      <c r="V23" s="338"/>
      <c r="W23" s="338"/>
      <c r="X23" s="320"/>
    </row>
  </sheetData>
  <sheetProtection algorithmName="SHA-512" hashValue="NDlpfPvc/ayvDlRJ5Y/QQ0U+TTzBQXoEj6BZMdacJB+GCoHl1gMbOmQRH0CJOlJALQL2StwoJ5H0fbDykoWCjg==" saltValue="z920YVbZsgjLE2CLQYJ74Q==" spinCount="100000" sheet="1" formatColumns="0" formatRows="0"/>
  <mergeCells count="27">
    <mergeCell ref="I5:I6"/>
    <mergeCell ref="A21:H21"/>
    <mergeCell ref="A22:H22"/>
    <mergeCell ref="W5:W6"/>
    <mergeCell ref="A9:H9"/>
    <mergeCell ref="A12:H12"/>
    <mergeCell ref="A15:H15"/>
    <mergeCell ref="A16:A20"/>
    <mergeCell ref="B16:B20"/>
    <mergeCell ref="C16:C20"/>
    <mergeCell ref="K5:K6"/>
    <mergeCell ref="A1:D1"/>
    <mergeCell ref="A2:H2"/>
    <mergeCell ref="A4:H4"/>
    <mergeCell ref="I4:W4"/>
    <mergeCell ref="A5:B5"/>
    <mergeCell ref="C5:C6"/>
    <mergeCell ref="D5:D6"/>
    <mergeCell ref="M5:M6"/>
    <mergeCell ref="O5:O6"/>
    <mergeCell ref="Q5:Q6"/>
    <mergeCell ref="S5:S6"/>
    <mergeCell ref="U5:U6"/>
    <mergeCell ref="E5:E6"/>
    <mergeCell ref="F5:F6"/>
    <mergeCell ref="G5:G6"/>
    <mergeCell ref="H5:H6"/>
  </mergeCells>
  <pageMargins left="0.7" right="0.7" top="0.75" bottom="0.75" header="0.3" footer="0.3"/>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C5:C29"/>
  <sheetViews>
    <sheetView workbookViewId="0">
      <selection activeCell="K12" sqref="K12"/>
    </sheetView>
  </sheetViews>
  <sheetFormatPr defaultColWidth="9.1796875" defaultRowHeight="12.5" x14ac:dyDescent="0.25"/>
  <sheetData>
    <row r="5" spans="3:3" x14ac:dyDescent="0.25">
      <c r="C5" s="1" t="s">
        <v>11</v>
      </c>
    </row>
    <row r="6" spans="3:3" x14ac:dyDescent="0.25">
      <c r="C6" s="1" t="s">
        <v>12</v>
      </c>
    </row>
    <row r="7" spans="3:3" x14ac:dyDescent="0.25">
      <c r="C7" s="1" t="s">
        <v>13</v>
      </c>
    </row>
    <row r="8" spans="3:3" x14ac:dyDescent="0.25">
      <c r="C8" s="1" t="s">
        <v>14</v>
      </c>
    </row>
    <row r="9" spans="3:3" x14ac:dyDescent="0.25">
      <c r="C9" s="1" t="s">
        <v>107</v>
      </c>
    </row>
    <row r="10" spans="3:3" x14ac:dyDescent="0.25">
      <c r="C10" s="1" t="s">
        <v>108</v>
      </c>
    </row>
    <row r="11" spans="3:3" x14ac:dyDescent="0.25">
      <c r="C11" s="1" t="s">
        <v>109</v>
      </c>
    </row>
    <row r="12" spans="3:3" x14ac:dyDescent="0.25">
      <c r="C12" s="1" t="s">
        <v>110</v>
      </c>
    </row>
    <row r="13" spans="3:3" x14ac:dyDescent="0.25">
      <c r="C13" s="1" t="s">
        <v>111</v>
      </c>
    </row>
    <row r="14" spans="3:3" x14ac:dyDescent="0.25">
      <c r="C14" s="1" t="s">
        <v>112</v>
      </c>
    </row>
    <row r="15" spans="3:3" x14ac:dyDescent="0.25">
      <c r="C15" s="1" t="s">
        <v>113</v>
      </c>
    </row>
    <row r="16" spans="3:3" x14ac:dyDescent="0.25">
      <c r="C16" s="1" t="s">
        <v>114</v>
      </c>
    </row>
    <row r="17" spans="3:3" x14ac:dyDescent="0.25">
      <c r="C17" s="1" t="s">
        <v>115</v>
      </c>
    </row>
    <row r="18" spans="3:3" x14ac:dyDescent="0.25">
      <c r="C18" s="1" t="s">
        <v>116</v>
      </c>
    </row>
    <row r="19" spans="3:3" x14ac:dyDescent="0.25">
      <c r="C19" s="1" t="s">
        <v>117</v>
      </c>
    </row>
    <row r="20" spans="3:3" x14ac:dyDescent="0.25">
      <c r="C20" s="1" t="s">
        <v>118</v>
      </c>
    </row>
    <row r="21" spans="3:3" x14ac:dyDescent="0.25">
      <c r="C21" s="1" t="s">
        <v>119</v>
      </c>
    </row>
    <row r="22" spans="3:3" x14ac:dyDescent="0.25">
      <c r="C22" s="1" t="s">
        <v>120</v>
      </c>
    </row>
    <row r="23" spans="3:3" x14ac:dyDescent="0.25">
      <c r="C23" s="1" t="s">
        <v>121</v>
      </c>
    </row>
    <row r="24" spans="3:3" x14ac:dyDescent="0.25">
      <c r="C24" s="1" t="s">
        <v>122</v>
      </c>
    </row>
    <row r="25" spans="3:3" x14ac:dyDescent="0.25">
      <c r="C25" s="1" t="s">
        <v>123</v>
      </c>
    </row>
    <row r="26" spans="3:3" x14ac:dyDescent="0.25">
      <c r="C26" s="1" t="s">
        <v>124</v>
      </c>
    </row>
    <row r="27" spans="3:3" x14ac:dyDescent="0.25">
      <c r="C27" s="1" t="s">
        <v>125</v>
      </c>
    </row>
    <row r="28" spans="3:3" x14ac:dyDescent="0.25">
      <c r="C28" s="1" t="s">
        <v>126</v>
      </c>
    </row>
    <row r="29" spans="3:3" x14ac:dyDescent="0.25">
      <c r="C29" s="1" t="s">
        <v>127</v>
      </c>
    </row>
  </sheetData>
  <sheetProtection algorithmName="SHA-512" hashValue="NRUVyMk43Wood3NYFQPftsVutqdY0dxFMh2z7bpdbIJD3Moq6rORFP5NaikXKqyUVd1w0EdBBWgK988PMXV8BQ==" saltValue="ZSQ8tb4Xl4n4rjkMIgnJz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9576D83D385B3E4DA5CC1971939079A3" ma:contentTypeVersion="0" ma:contentTypeDescription="Create a new document." ma:contentTypeScope="" ma:versionID="83804d0921ea128ed2f390518c5713e6">
  <xsd:schema xmlns:xsd="http://www.w3.org/2001/XMLSchema" xmlns:xs="http://www.w3.org/2001/XMLSchema" xmlns:p="http://schemas.microsoft.com/office/2006/metadata/properties" xmlns:ns2="3dacafb8-1ae7-47a0-abb7-e80d4016b3d1" targetNamespace="http://schemas.microsoft.com/office/2006/metadata/properties" ma:root="true" ma:fieldsID="921b9eb1f7932d76ab36a9d6bef9f590" ns2:_="">
    <xsd:import namespace="3dacafb8-1ae7-47a0-abb7-e80d4016b3d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cafb8-1ae7-47a0-abb7-e80d4016b3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dacafb8-1ae7-47a0-abb7-e80d4016b3d1" xsi:nil="true"/>
    <_dlc_DocIdUrl xmlns="3dacafb8-1ae7-47a0-abb7-e80d4016b3d1">
      <Url xsi:nil="true"/>
      <Description xsi:nil="true"/>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7F8EA-03F9-4679-8310-0C68125C572F}">
  <ds:schemaRefs>
    <ds:schemaRef ds:uri="http://schemas.microsoft.com/sharepoint/events"/>
  </ds:schemaRefs>
</ds:datastoreItem>
</file>

<file path=customXml/itemProps2.xml><?xml version="1.0" encoding="utf-8"?>
<ds:datastoreItem xmlns:ds="http://schemas.openxmlformats.org/officeDocument/2006/customXml" ds:itemID="{EA44A01F-5007-4BAF-8003-FCCDBE8A9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cafb8-1ae7-47a0-abb7-e80d4016b3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B3102-1FA6-4754-9804-8B96B3315ADA}">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dacafb8-1ae7-47a0-abb7-e80d4016b3d1"/>
    <ds:schemaRef ds:uri="http://purl.org/dc/terms/"/>
    <ds:schemaRef ds:uri="http://www.w3.org/XML/1998/namespace"/>
  </ds:schemaRefs>
</ds:datastoreItem>
</file>

<file path=customXml/itemProps4.xml><?xml version="1.0" encoding="utf-8"?>
<ds:datastoreItem xmlns:ds="http://schemas.openxmlformats.org/officeDocument/2006/customXml" ds:itemID="{7695AE66-C45A-4B1D-B581-69ECF75BCC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ميزانية الاتفاقات الميدانية</vt:lpstr>
      <vt:lpstr>توزيع تكاليف الموطفين</vt:lpstr>
      <vt:lpstr>ملاحطات تقنية</vt:lpstr>
      <vt:lpstr>ملحق-التكاليف المقررة للقضايا</vt:lpstr>
      <vt:lpstr>توحيد الميزانية</vt:lpstr>
      <vt:lpstr>الالتزامات المحددة في وينجز</vt:lpstr>
      <vt:lpstr>البيانات الرئيسية</vt:lpstr>
      <vt:lpstr>Activities</vt:lpstr>
      <vt:lpstr>Location</vt:lpstr>
      <vt:lpstr>'ملاحطات تقنية'!OLE_LINK1</vt:lpstr>
      <vt:lpstr>'توحيد الميزانية'!Print_Area</vt:lpstr>
      <vt:lpstr>'ميزانية الاتفاقات الميدانية'!Print_Area</vt:lpstr>
      <vt:lpstr>Staff_Alloc</vt:lpstr>
    </vt:vector>
  </TitlesOfParts>
  <Company>WFP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DARAGHMA</dc:creator>
  <cp:lastModifiedBy>BONINO Marta</cp:lastModifiedBy>
  <cp:lastPrinted>2019-03-06T11:23:39Z</cp:lastPrinted>
  <dcterms:created xsi:type="dcterms:W3CDTF">2009-06-19T11:46:38Z</dcterms:created>
  <dcterms:modified xsi:type="dcterms:W3CDTF">2019-10-01T13:43:50Z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0x0101009576D83D385B3E4DA5CC1971939079A3</vt:lpwstr>
  </property>
  <property fmtid="{D5CDD505-2E9C-101B-9397-08002B2CF9AE}" pid="3" name="_dlc_DocIdItemGuid">
    <vt:lpwstr>410918c0-51a7-461e-9a81-56835b82ebad</vt:lpwstr>
  </property>
</Properties>
</file>