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marta.bonino\Dropbox\00 - WFP document\000 - Marta\02 - IRM\FLA\Last Shared\07 - FLA budget template (June 2023)\"/>
    </mc:Choice>
  </mc:AlternateContent>
  <xr:revisionPtr revIDLastSave="0" documentId="13_ncr:1_{7B608252-FEBE-404E-8CCE-5F629133F7FF}" xr6:coauthVersionLast="47" xr6:coauthVersionMax="47" xr10:uidLastSave="{00000000-0000-0000-0000-000000000000}"/>
  <bookViews>
    <workbookView xWindow="-108" yWindow="-108" windowWidth="23256" windowHeight="12576" tabRatio="701" xr2:uid="{00000000-000D-0000-FFFF-FFFF00000000}"/>
  </bookViews>
  <sheets>
    <sheet name="Orcamento do FLA " sheetId="1" r:id="rId1"/>
    <sheet name="Detalhes do Pessoal" sheetId="2" r:id="rId2"/>
    <sheet name="Notas Técnicas" sheetId="3" r:id="rId3"/>
    <sheet name="Custo Plano Género" sheetId="4" r:id="rId4"/>
    <sheet name="Consolidação do Orçamento" sheetId="5" r:id="rId5"/>
    <sheet name="WINGS Commitment Mapping" sheetId="6" r:id="rId6"/>
    <sheet name="Master Data" sheetId="7" state="hidden" r:id="rId7"/>
  </sheets>
  <definedNames>
    <definedName name="Activities">'Master Data'!$C$5:$C$29</definedName>
    <definedName name="Location">'Detalhes do Pessoal'!$B$166:$B$167</definedName>
    <definedName name="_xlnm.Print_Area" localSheetId="4">'Consolidação do Orçamento'!$A$1:$Y$39</definedName>
    <definedName name="_xlnm.Print_Area" localSheetId="1">'Detalhes do Pessoal'!$A$1:$O$101</definedName>
    <definedName name="_xlnm.Print_Area" localSheetId="0">'Orcamento do FLA '!$A$1:$Y$79</definedName>
    <definedName name="Staff_Alloc">'Detalhes do Pessoal'!$B$158:$B$162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5" l="1"/>
  <c r="V11" i="5"/>
  <c r="T11" i="5"/>
  <c r="R11" i="5"/>
  <c r="P11" i="5"/>
  <c r="N11" i="5"/>
  <c r="L11" i="5"/>
  <c r="J11" i="5"/>
  <c r="H11" i="5"/>
  <c r="O6" i="2"/>
  <c r="AC6" i="2" l="1"/>
  <c r="L6" i="2" l="1"/>
  <c r="AA6" i="2" s="1"/>
  <c r="W5" i="6"/>
  <c r="U5" i="6"/>
  <c r="M5" i="6"/>
  <c r="U21" i="5"/>
  <c r="S21" i="5"/>
  <c r="Q21" i="5"/>
  <c r="O21" i="5"/>
  <c r="M21" i="5"/>
  <c r="K21" i="5"/>
  <c r="T4" i="5"/>
  <c r="R4" i="5"/>
  <c r="S5" i="6" s="1"/>
  <c r="P4" i="5"/>
  <c r="Q5" i="6" s="1"/>
  <c r="N4" i="5"/>
  <c r="O5" i="6" s="1"/>
  <c r="L4" i="5"/>
  <c r="J4" i="5"/>
  <c r="K5" i="6" s="1"/>
  <c r="H4" i="5"/>
  <c r="I5" i="6" s="1"/>
  <c r="U15" i="4"/>
  <c r="X13" i="4"/>
  <c r="W13" i="4"/>
  <c r="U13" i="4"/>
  <c r="S13" i="4"/>
  <c r="Q13" i="4"/>
  <c r="O13" i="4"/>
  <c r="M13" i="4"/>
  <c r="K13" i="4"/>
  <c r="I13" i="4"/>
  <c r="G13" i="4"/>
  <c r="S11" i="4"/>
  <c r="Q11" i="4"/>
  <c r="O11" i="4"/>
  <c r="M11" i="4"/>
  <c r="K11" i="4"/>
  <c r="I11" i="4"/>
  <c r="G11" i="4"/>
  <c r="E4" i="4"/>
  <c r="E3" i="4"/>
  <c r="C2" i="4"/>
  <c r="AJ98" i="2"/>
  <c r="AG98" i="2"/>
  <c r="T65" i="1" s="1"/>
  <c r="T70" i="1" s="1"/>
  <c r="S31" i="4" s="1"/>
  <c r="AF98" i="2"/>
  <c r="AE98" i="2"/>
  <c r="AD98" i="2"/>
  <c r="AC98" i="2"/>
  <c r="AB98" i="2"/>
  <c r="J65" i="1" s="1"/>
  <c r="J70" i="1" s="1"/>
  <c r="AA98" i="2"/>
  <c r="AJ97" i="2"/>
  <c r="AG97" i="2"/>
  <c r="T38" i="1" s="1"/>
  <c r="T45" i="1" s="1"/>
  <c r="AF97" i="2"/>
  <c r="AE97" i="2"/>
  <c r="AD97" i="2"/>
  <c r="AC97" i="2"/>
  <c r="AB97" i="2"/>
  <c r="AA97" i="2"/>
  <c r="AJ96" i="2"/>
  <c r="AG96" i="2"/>
  <c r="T30" i="1" s="1"/>
  <c r="T33" i="1" s="1"/>
  <c r="AF96" i="2"/>
  <c r="AE96" i="2"/>
  <c r="AD96" i="2"/>
  <c r="AC96" i="2"/>
  <c r="AB96" i="2"/>
  <c r="AA96" i="2"/>
  <c r="AJ95" i="2"/>
  <c r="AG95" i="2"/>
  <c r="T16" i="1" s="1"/>
  <c r="T9" i="5" s="1"/>
  <c r="AF95" i="2"/>
  <c r="AE95" i="2"/>
  <c r="AD95" i="2"/>
  <c r="AC95" i="2"/>
  <c r="L16" i="1" s="1"/>
  <c r="L9" i="5" s="1"/>
  <c r="AB95" i="2"/>
  <c r="AA95" i="2"/>
  <c r="AJ94" i="2"/>
  <c r="AG94" i="2"/>
  <c r="T15" i="1" s="1"/>
  <c r="AF94" i="2"/>
  <c r="AF99" i="2" s="1"/>
  <c r="AE94" i="2"/>
  <c r="AE99" i="2" s="1"/>
  <c r="AD94" i="2"/>
  <c r="AD99" i="2" s="1"/>
  <c r="AC94" i="2"/>
  <c r="AB94" i="2"/>
  <c r="AA94" i="2"/>
  <c r="AA99" i="2" s="1"/>
  <c r="C92" i="2"/>
  <c r="AG91" i="2"/>
  <c r="AF91" i="2"/>
  <c r="AD91" i="2"/>
  <c r="AB91" i="2"/>
  <c r="W91" i="2"/>
  <c r="V91" i="2"/>
  <c r="J91" i="2"/>
  <c r="H91" i="2"/>
  <c r="AD90" i="2"/>
  <c r="W90" i="2"/>
  <c r="V90" i="2"/>
  <c r="H90" i="2"/>
  <c r="J90" i="2" s="1"/>
  <c r="AE89" i="2"/>
  <c r="W89" i="2"/>
  <c r="V89" i="2"/>
  <c r="H89" i="2"/>
  <c r="J89" i="2" s="1"/>
  <c r="AC88" i="2"/>
  <c r="W88" i="2"/>
  <c r="V88" i="2"/>
  <c r="H88" i="2"/>
  <c r="J88" i="2" s="1"/>
  <c r="AG87" i="2"/>
  <c r="AB87" i="2"/>
  <c r="W87" i="2"/>
  <c r="V87" i="2"/>
  <c r="J87" i="2"/>
  <c r="H87" i="2"/>
  <c r="AG86" i="2"/>
  <c r="AE86" i="2"/>
  <c r="AA86" i="2"/>
  <c r="W86" i="2"/>
  <c r="V86" i="2"/>
  <c r="H86" i="2"/>
  <c r="J86" i="2" s="1"/>
  <c r="AB85" i="2"/>
  <c r="W85" i="2"/>
  <c r="V85" i="2"/>
  <c r="J85" i="2"/>
  <c r="H85" i="2"/>
  <c r="W84" i="2"/>
  <c r="V84" i="2"/>
  <c r="J84" i="2"/>
  <c r="H84" i="2"/>
  <c r="AG83" i="2"/>
  <c r="AF83" i="2"/>
  <c r="AD83" i="2"/>
  <c r="AB83" i="2"/>
  <c r="W83" i="2"/>
  <c r="V83" i="2"/>
  <c r="J83" i="2"/>
  <c r="H83" i="2"/>
  <c r="AC82" i="2"/>
  <c r="W82" i="2"/>
  <c r="V82" i="2"/>
  <c r="H82" i="2"/>
  <c r="J82" i="2" s="1"/>
  <c r="AF81" i="2"/>
  <c r="AA81" i="2"/>
  <c r="W81" i="2"/>
  <c r="V81" i="2"/>
  <c r="H81" i="2"/>
  <c r="J81" i="2" s="1"/>
  <c r="AC80" i="2"/>
  <c r="W80" i="2"/>
  <c r="V80" i="2"/>
  <c r="H80" i="2"/>
  <c r="J80" i="2" s="1"/>
  <c r="AC79" i="2"/>
  <c r="W79" i="2"/>
  <c r="V79" i="2"/>
  <c r="J79" i="2"/>
  <c r="H79" i="2"/>
  <c r="AG78" i="2"/>
  <c r="AE78" i="2"/>
  <c r="AA78" i="2"/>
  <c r="W78" i="2"/>
  <c r="V78" i="2"/>
  <c r="H78" i="2"/>
  <c r="J78" i="2" s="1"/>
  <c r="AJ77" i="2"/>
  <c r="AD77" i="2"/>
  <c r="W77" i="2"/>
  <c r="V77" i="2"/>
  <c r="J77" i="2"/>
  <c r="H77" i="2"/>
  <c r="AF76" i="2"/>
  <c r="W76" i="2"/>
  <c r="V76" i="2"/>
  <c r="J76" i="2"/>
  <c r="H76" i="2"/>
  <c r="AG75" i="2"/>
  <c r="AF75" i="2"/>
  <c r="AD75" i="2"/>
  <c r="AB75" i="2"/>
  <c r="W75" i="2"/>
  <c r="V75" i="2"/>
  <c r="J75" i="2"/>
  <c r="H75" i="2"/>
  <c r="AD74" i="2"/>
  <c r="W74" i="2"/>
  <c r="V74" i="2"/>
  <c r="H74" i="2"/>
  <c r="J74" i="2" s="1"/>
  <c r="W73" i="2"/>
  <c r="V73" i="2"/>
  <c r="H73" i="2"/>
  <c r="J73" i="2" s="1"/>
  <c r="AE72" i="2"/>
  <c r="W72" i="2"/>
  <c r="V72" i="2"/>
  <c r="H72" i="2"/>
  <c r="J72" i="2" s="1"/>
  <c r="AB71" i="2"/>
  <c r="W71" i="2"/>
  <c r="V71" i="2"/>
  <c r="J71" i="2"/>
  <c r="H71" i="2"/>
  <c r="AG70" i="2"/>
  <c r="AE70" i="2"/>
  <c r="AA70" i="2"/>
  <c r="W70" i="2"/>
  <c r="V70" i="2"/>
  <c r="H70" i="2"/>
  <c r="J70" i="2" s="1"/>
  <c r="AJ69" i="2"/>
  <c r="AB69" i="2"/>
  <c r="W69" i="2"/>
  <c r="V69" i="2"/>
  <c r="J69" i="2"/>
  <c r="H69" i="2"/>
  <c r="AA68" i="2"/>
  <c r="W68" i="2"/>
  <c r="V68" i="2"/>
  <c r="H68" i="2"/>
  <c r="J68" i="2" s="1"/>
  <c r="AG67" i="2"/>
  <c r="AF67" i="2"/>
  <c r="AD67" i="2"/>
  <c r="AB67" i="2"/>
  <c r="W67" i="2"/>
  <c r="V67" i="2"/>
  <c r="J67" i="2"/>
  <c r="H67" i="2"/>
  <c r="AJ66" i="2"/>
  <c r="AC66" i="2"/>
  <c r="W66" i="2"/>
  <c r="V66" i="2"/>
  <c r="H66" i="2"/>
  <c r="J66" i="2" s="1"/>
  <c r="AA65" i="2"/>
  <c r="W65" i="2"/>
  <c r="V65" i="2"/>
  <c r="H65" i="2"/>
  <c r="J65" i="2" s="1"/>
  <c r="AJ64" i="2"/>
  <c r="AC64" i="2"/>
  <c r="W64" i="2"/>
  <c r="V64" i="2"/>
  <c r="H64" i="2"/>
  <c r="J64" i="2" s="1"/>
  <c r="AC63" i="2"/>
  <c r="W63" i="2"/>
  <c r="V63" i="2"/>
  <c r="J63" i="2"/>
  <c r="H63" i="2"/>
  <c r="AG62" i="2"/>
  <c r="AE62" i="2"/>
  <c r="AA62" i="2"/>
  <c r="W62" i="2"/>
  <c r="V62" i="2"/>
  <c r="H62" i="2"/>
  <c r="J62" i="2" s="1"/>
  <c r="AB61" i="2"/>
  <c r="W61" i="2"/>
  <c r="V61" i="2"/>
  <c r="J61" i="2"/>
  <c r="H61" i="2"/>
  <c r="AB60" i="2"/>
  <c r="W60" i="2"/>
  <c r="V60" i="2"/>
  <c r="J60" i="2"/>
  <c r="H60" i="2"/>
  <c r="AG59" i="2"/>
  <c r="AF59" i="2"/>
  <c r="AD59" i="2"/>
  <c r="AB59" i="2"/>
  <c r="W59" i="2"/>
  <c r="V59" i="2"/>
  <c r="J59" i="2"/>
  <c r="H59" i="2"/>
  <c r="AJ58" i="2"/>
  <c r="AE58" i="2"/>
  <c r="AC58" i="2"/>
  <c r="W58" i="2"/>
  <c r="V58" i="2"/>
  <c r="H58" i="2"/>
  <c r="J58" i="2" s="1"/>
  <c r="AA57" i="2"/>
  <c r="W57" i="2"/>
  <c r="V57" i="2"/>
  <c r="H57" i="2"/>
  <c r="J57" i="2" s="1"/>
  <c r="AJ56" i="2"/>
  <c r="AF56" i="2"/>
  <c r="AA56" i="2"/>
  <c r="W56" i="2"/>
  <c r="V56" i="2"/>
  <c r="H56" i="2"/>
  <c r="J56" i="2" s="1"/>
  <c r="AC55" i="2"/>
  <c r="W55" i="2"/>
  <c r="V55" i="2"/>
  <c r="J55" i="2"/>
  <c r="H55" i="2"/>
  <c r="AC54" i="2"/>
  <c r="W54" i="2"/>
  <c r="V54" i="2"/>
  <c r="H54" i="2"/>
  <c r="J54" i="2" s="1"/>
  <c r="AB53" i="2"/>
  <c r="W53" i="2"/>
  <c r="V53" i="2"/>
  <c r="J53" i="2"/>
  <c r="H53" i="2"/>
  <c r="AA52" i="2"/>
  <c r="W52" i="2"/>
  <c r="V52" i="2"/>
  <c r="H52" i="2"/>
  <c r="J52" i="2" s="1"/>
  <c r="AG51" i="2"/>
  <c r="AF51" i="2"/>
  <c r="AD51" i="2"/>
  <c r="AB51" i="2"/>
  <c r="W51" i="2"/>
  <c r="V51" i="2"/>
  <c r="J51" i="2"/>
  <c r="H51" i="2"/>
  <c r="AJ50" i="2"/>
  <c r="AC50" i="2"/>
  <c r="W50" i="2"/>
  <c r="V50" i="2"/>
  <c r="H50" i="2"/>
  <c r="J50" i="2" s="1"/>
  <c r="AJ49" i="2"/>
  <c r="AB49" i="2"/>
  <c r="W49" i="2"/>
  <c r="V49" i="2"/>
  <c r="J49" i="2"/>
  <c r="H49" i="2"/>
  <c r="AB48" i="2"/>
  <c r="W48" i="2"/>
  <c r="V48" i="2"/>
  <c r="J48" i="2"/>
  <c r="H48" i="2"/>
  <c r="AG47" i="2"/>
  <c r="AF47" i="2"/>
  <c r="AD47" i="2"/>
  <c r="AB47" i="2"/>
  <c r="W47" i="2"/>
  <c r="V47" i="2"/>
  <c r="J47" i="2"/>
  <c r="H47" i="2"/>
  <c r="AJ46" i="2"/>
  <c r="AE46" i="2"/>
  <c r="AC46" i="2"/>
  <c r="W46" i="2"/>
  <c r="V46" i="2"/>
  <c r="H46" i="2"/>
  <c r="J46" i="2" s="1"/>
  <c r="W45" i="2"/>
  <c r="V45" i="2"/>
  <c r="H45" i="2"/>
  <c r="J45" i="2" s="1"/>
  <c r="AJ44" i="2"/>
  <c r="AF44" i="2"/>
  <c r="AA44" i="2"/>
  <c r="W44" i="2"/>
  <c r="V44" i="2"/>
  <c r="H44" i="2"/>
  <c r="J44" i="2" s="1"/>
  <c r="AG43" i="2"/>
  <c r="AB43" i="2"/>
  <c r="W43" i="2"/>
  <c r="V43" i="2"/>
  <c r="J43" i="2"/>
  <c r="H43" i="2"/>
  <c r="AB42" i="2"/>
  <c r="W42" i="2"/>
  <c r="V42" i="2"/>
  <c r="J42" i="2"/>
  <c r="H42" i="2"/>
  <c r="AG41" i="2"/>
  <c r="AF41" i="2"/>
  <c r="AB41" i="2"/>
  <c r="W41" i="2"/>
  <c r="V41" i="2"/>
  <c r="J41" i="2"/>
  <c r="H41" i="2"/>
  <c r="AJ40" i="2"/>
  <c r="AG40" i="2"/>
  <c r="AE40" i="2"/>
  <c r="AD40" i="2"/>
  <c r="AA40" i="2"/>
  <c r="W40" i="2"/>
  <c r="V40" i="2"/>
  <c r="H40" i="2"/>
  <c r="J40" i="2" s="1"/>
  <c r="AA39" i="2"/>
  <c r="W39" i="2"/>
  <c r="V39" i="2"/>
  <c r="H39" i="2"/>
  <c r="J39" i="2" s="1"/>
  <c r="AE38" i="2"/>
  <c r="W38" i="2"/>
  <c r="V38" i="2"/>
  <c r="H38" i="2"/>
  <c r="J38" i="2" s="1"/>
  <c r="AC37" i="2"/>
  <c r="W37" i="2"/>
  <c r="V37" i="2"/>
  <c r="J37" i="2"/>
  <c r="H37" i="2"/>
  <c r="AG36" i="2"/>
  <c r="AA36" i="2"/>
  <c r="W36" i="2"/>
  <c r="V36" i="2"/>
  <c r="H36" i="2"/>
  <c r="J36" i="2" s="1"/>
  <c r="AD35" i="2"/>
  <c r="W35" i="2"/>
  <c r="V35" i="2"/>
  <c r="H35" i="2"/>
  <c r="J35" i="2" s="1"/>
  <c r="AB34" i="2"/>
  <c r="W34" i="2"/>
  <c r="V34" i="2"/>
  <c r="J34" i="2"/>
  <c r="H34" i="2"/>
  <c r="AG33" i="2"/>
  <c r="AF33" i="2"/>
  <c r="AB33" i="2"/>
  <c r="W33" i="2"/>
  <c r="V33" i="2"/>
  <c r="J33" i="2"/>
  <c r="H33" i="2"/>
  <c r="AJ32" i="2"/>
  <c r="AG32" i="2"/>
  <c r="AE32" i="2"/>
  <c r="AD32" i="2"/>
  <c r="AA32" i="2"/>
  <c r="W32" i="2"/>
  <c r="V32" i="2"/>
  <c r="H32" i="2"/>
  <c r="J32" i="2" s="1"/>
  <c r="W31" i="2"/>
  <c r="V31" i="2"/>
  <c r="H31" i="2"/>
  <c r="J31" i="2" s="1"/>
  <c r="W30" i="2"/>
  <c r="V30" i="2"/>
  <c r="H30" i="2"/>
  <c r="J30" i="2" s="1"/>
  <c r="AC29" i="2"/>
  <c r="W29" i="2"/>
  <c r="V29" i="2"/>
  <c r="J29" i="2"/>
  <c r="H29" i="2"/>
  <c r="AG28" i="2"/>
  <c r="AA28" i="2"/>
  <c r="W28" i="2"/>
  <c r="V28" i="2"/>
  <c r="H28" i="2"/>
  <c r="J28" i="2" s="1"/>
  <c r="W27" i="2"/>
  <c r="V27" i="2"/>
  <c r="H27" i="2"/>
  <c r="J27" i="2" s="1"/>
  <c r="AB26" i="2"/>
  <c r="W26" i="2"/>
  <c r="V26" i="2"/>
  <c r="J26" i="2"/>
  <c r="H26" i="2"/>
  <c r="AG25" i="2"/>
  <c r="AF25" i="2"/>
  <c r="AB25" i="2"/>
  <c r="W25" i="2"/>
  <c r="V25" i="2"/>
  <c r="J25" i="2"/>
  <c r="H25" i="2"/>
  <c r="AJ24" i="2"/>
  <c r="AG24" i="2"/>
  <c r="AE24" i="2"/>
  <c r="AD24" i="2"/>
  <c r="AA24" i="2"/>
  <c r="W24" i="2"/>
  <c r="V24" i="2"/>
  <c r="H24" i="2"/>
  <c r="J24" i="2" s="1"/>
  <c r="AA23" i="2"/>
  <c r="W23" i="2"/>
  <c r="V23" i="2"/>
  <c r="H23" i="2"/>
  <c r="J23" i="2" s="1"/>
  <c r="AE22" i="2"/>
  <c r="W22" i="2"/>
  <c r="V22" i="2"/>
  <c r="H22" i="2"/>
  <c r="J22" i="2" s="1"/>
  <c r="AC21" i="2"/>
  <c r="W21" i="2"/>
  <c r="V21" i="2"/>
  <c r="J21" i="2"/>
  <c r="H21" i="2"/>
  <c r="AG20" i="2"/>
  <c r="AA20" i="2"/>
  <c r="W20" i="2"/>
  <c r="V20" i="2"/>
  <c r="H20" i="2"/>
  <c r="J20" i="2" s="1"/>
  <c r="AD19" i="2"/>
  <c r="W19" i="2"/>
  <c r="V19" i="2"/>
  <c r="H19" i="2"/>
  <c r="J19" i="2" s="1"/>
  <c r="AB18" i="2"/>
  <c r="W18" i="2"/>
  <c r="V18" i="2"/>
  <c r="J18" i="2"/>
  <c r="H18" i="2"/>
  <c r="AG17" i="2"/>
  <c r="AF17" i="2"/>
  <c r="AB17" i="2"/>
  <c r="W17" i="2"/>
  <c r="V17" i="2"/>
  <c r="J17" i="2"/>
  <c r="H17" i="2"/>
  <c r="AJ16" i="2"/>
  <c r="AG16" i="2"/>
  <c r="AE16" i="2"/>
  <c r="AD16" i="2"/>
  <c r="AA16" i="2"/>
  <c r="W16" i="2"/>
  <c r="V16" i="2"/>
  <c r="H16" i="2"/>
  <c r="J16" i="2" s="1"/>
  <c r="W15" i="2"/>
  <c r="V15" i="2"/>
  <c r="H15" i="2"/>
  <c r="J15" i="2" s="1"/>
  <c r="W14" i="2"/>
  <c r="V14" i="2"/>
  <c r="H14" i="2"/>
  <c r="J14" i="2" s="1"/>
  <c r="AC13" i="2"/>
  <c r="W13" i="2"/>
  <c r="V13" i="2"/>
  <c r="J13" i="2"/>
  <c r="H13" i="2"/>
  <c r="AG12" i="2"/>
  <c r="AA12" i="2"/>
  <c r="W12" i="2"/>
  <c r="V12" i="2"/>
  <c r="H12" i="2"/>
  <c r="J12" i="2" s="1"/>
  <c r="W11" i="2"/>
  <c r="V11" i="2"/>
  <c r="H11" i="2"/>
  <c r="J11" i="2" s="1"/>
  <c r="AB10" i="2"/>
  <c r="W10" i="2"/>
  <c r="V10" i="2"/>
  <c r="J10" i="2"/>
  <c r="H10" i="2"/>
  <c r="AG9" i="2"/>
  <c r="AF9" i="2"/>
  <c r="AB9" i="2"/>
  <c r="W9" i="2"/>
  <c r="V9" i="2"/>
  <c r="J9" i="2"/>
  <c r="H9" i="2"/>
  <c r="AJ8" i="2"/>
  <c r="AG8" i="2"/>
  <c r="AE8" i="2"/>
  <c r="AD8" i="2"/>
  <c r="AA8" i="2"/>
  <c r="W8" i="2"/>
  <c r="W6" i="2" s="1"/>
  <c r="L2" i="2" s="1"/>
  <c r="V8" i="2"/>
  <c r="H8" i="2"/>
  <c r="J8" i="2" s="1"/>
  <c r="W7" i="2"/>
  <c r="V7" i="2"/>
  <c r="J7" i="2"/>
  <c r="H7" i="2"/>
  <c r="AJ6" i="2"/>
  <c r="AF6" i="2"/>
  <c r="AE6" i="2"/>
  <c r="R6" i="2"/>
  <c r="AG6" i="2" s="1"/>
  <c r="Q6" i="2"/>
  <c r="P6" i="2"/>
  <c r="N6" i="2"/>
  <c r="M6" i="2"/>
  <c r="AB6" i="2" s="1"/>
  <c r="X70" i="1"/>
  <c r="Y69" i="1"/>
  <c r="V69" i="1"/>
  <c r="V68" i="1"/>
  <c r="Y68" i="1" s="1"/>
  <c r="Y67" i="1"/>
  <c r="V67" i="1"/>
  <c r="V66" i="1"/>
  <c r="Y66" i="1" s="1"/>
  <c r="X65" i="1"/>
  <c r="R65" i="1"/>
  <c r="R70" i="1" s="1"/>
  <c r="P65" i="1"/>
  <c r="P70" i="1" s="1"/>
  <c r="N65" i="1"/>
  <c r="N70" i="1" s="1"/>
  <c r="L65" i="1"/>
  <c r="L70" i="1" s="1"/>
  <c r="K31" i="4" s="1"/>
  <c r="H65" i="1"/>
  <c r="H70" i="1" s="1"/>
  <c r="X54" i="1"/>
  <c r="W29" i="4" s="1"/>
  <c r="V54" i="1"/>
  <c r="U29" i="4" s="1"/>
  <c r="T54" i="1"/>
  <c r="S29" i="4" s="1"/>
  <c r="R54" i="1"/>
  <c r="Q29" i="4" s="1"/>
  <c r="P54" i="1"/>
  <c r="N54" i="1"/>
  <c r="L54" i="1"/>
  <c r="K29" i="4" s="1"/>
  <c r="J54" i="1"/>
  <c r="I29" i="4" s="1"/>
  <c r="H54" i="1"/>
  <c r="Y53" i="1"/>
  <c r="V53" i="1"/>
  <c r="V52" i="1"/>
  <c r="Y52" i="1" s="1"/>
  <c r="Y51" i="1"/>
  <c r="V51" i="1"/>
  <c r="V50" i="1"/>
  <c r="Y50" i="1" s="1"/>
  <c r="Y49" i="1"/>
  <c r="V49" i="1"/>
  <c r="V44" i="1"/>
  <c r="Y44" i="1" s="1"/>
  <c r="Y43" i="1"/>
  <c r="V43" i="1"/>
  <c r="V42" i="1"/>
  <c r="Y42" i="1" s="1"/>
  <c r="V41" i="1"/>
  <c r="Y41" i="1" s="1"/>
  <c r="V40" i="1"/>
  <c r="Y40" i="1" s="1"/>
  <c r="V39" i="1"/>
  <c r="Y39" i="1" s="1"/>
  <c r="X38" i="1"/>
  <c r="X45" i="1" s="1"/>
  <c r="W28" i="4" s="1"/>
  <c r="R38" i="1"/>
  <c r="R45" i="1" s="1"/>
  <c r="P38" i="1"/>
  <c r="P45" i="1" s="1"/>
  <c r="N38" i="1"/>
  <c r="N45" i="1" s="1"/>
  <c r="L38" i="1"/>
  <c r="L45" i="1" s="1"/>
  <c r="J38" i="1"/>
  <c r="J45" i="1" s="1"/>
  <c r="H38" i="1"/>
  <c r="H45" i="1" s="1"/>
  <c r="H33" i="1"/>
  <c r="V32" i="1"/>
  <c r="Y32" i="1" s="1"/>
  <c r="Y31" i="1"/>
  <c r="V31" i="1"/>
  <c r="X30" i="1"/>
  <c r="X33" i="1" s="1"/>
  <c r="W27" i="4" s="1"/>
  <c r="R30" i="1"/>
  <c r="R33" i="1" s="1"/>
  <c r="P30" i="1"/>
  <c r="P33" i="1" s="1"/>
  <c r="N30" i="1"/>
  <c r="N33" i="1" s="1"/>
  <c r="L30" i="1"/>
  <c r="L33" i="1" s="1"/>
  <c r="J30" i="1"/>
  <c r="J33" i="1" s="1"/>
  <c r="H30" i="1"/>
  <c r="Y23" i="1"/>
  <c r="V23" i="1"/>
  <c r="V22" i="1"/>
  <c r="Y22" i="1" s="1"/>
  <c r="Y21" i="1"/>
  <c r="V21" i="1"/>
  <c r="V20" i="1"/>
  <c r="Y20" i="1" s="1"/>
  <c r="Y19" i="1"/>
  <c r="V19" i="1"/>
  <c r="V18" i="1"/>
  <c r="Y18" i="1" s="1"/>
  <c r="Y17" i="1"/>
  <c r="V17" i="1"/>
  <c r="X16" i="1"/>
  <c r="R16" i="1"/>
  <c r="R9" i="5" s="1"/>
  <c r="P16" i="1"/>
  <c r="P9" i="5" s="1"/>
  <c r="N16" i="1"/>
  <c r="N9" i="5" s="1"/>
  <c r="J16" i="1"/>
  <c r="J9" i="5" s="1"/>
  <c r="H16" i="1"/>
  <c r="H9" i="5" s="1"/>
  <c r="X15" i="1"/>
  <c r="R15" i="1"/>
  <c r="R25" i="1" s="1"/>
  <c r="R13" i="5" s="1"/>
  <c r="P15" i="1"/>
  <c r="P8" i="5" s="1"/>
  <c r="L15" i="1"/>
  <c r="J15" i="1"/>
  <c r="J25" i="1" s="1"/>
  <c r="J13" i="5" s="1"/>
  <c r="H15" i="1"/>
  <c r="H8" i="5" s="1"/>
  <c r="V11" i="1"/>
  <c r="V9" i="1"/>
  <c r="V8" i="1"/>
  <c r="E5" i="1"/>
  <c r="E5" i="4" s="1"/>
  <c r="AH98" i="2" l="1"/>
  <c r="H24" i="1"/>
  <c r="AH96" i="2"/>
  <c r="V16" i="1"/>
  <c r="AH97" i="2"/>
  <c r="AJ99" i="2"/>
  <c r="I31" i="4"/>
  <c r="L18" i="5"/>
  <c r="K27" i="4"/>
  <c r="Q31" i="4"/>
  <c r="AG7" i="2"/>
  <c r="AC7" i="2"/>
  <c r="J92" i="2"/>
  <c r="AE7" i="2"/>
  <c r="AJ7" i="2"/>
  <c r="AD7" i="2"/>
  <c r="AD14" i="2"/>
  <c r="AJ14" i="2"/>
  <c r="AC14" i="2"/>
  <c r="AG14" i="2"/>
  <c r="AB14" i="2"/>
  <c r="AF14" i="2"/>
  <c r="AA14" i="2"/>
  <c r="AG27" i="2"/>
  <c r="AC27" i="2"/>
  <c r="AB27" i="2"/>
  <c r="AF27" i="2"/>
  <c r="AA27" i="2"/>
  <c r="AE27" i="2"/>
  <c r="AD30" i="2"/>
  <c r="AJ30" i="2"/>
  <c r="AC30" i="2"/>
  <c r="AG30" i="2"/>
  <c r="AB30" i="2"/>
  <c r="AF30" i="2"/>
  <c r="AA30" i="2"/>
  <c r="AH30" i="2" s="1"/>
  <c r="AG45" i="2"/>
  <c r="AC45" i="2"/>
  <c r="AJ45" i="2"/>
  <c r="AD45" i="2"/>
  <c r="AB45" i="2"/>
  <c r="AA45" i="2"/>
  <c r="AF45" i="2"/>
  <c r="AG73" i="2"/>
  <c r="AC73" i="2"/>
  <c r="AJ73" i="2"/>
  <c r="AD73" i="2"/>
  <c r="AB73" i="2"/>
  <c r="AF73" i="2"/>
  <c r="AA73" i="2"/>
  <c r="L8" i="5"/>
  <c r="L24" i="1"/>
  <c r="Y16" i="1"/>
  <c r="X24" i="1"/>
  <c r="W26" i="4" s="1"/>
  <c r="W30" i="4" s="1"/>
  <c r="N18" i="5"/>
  <c r="M27" i="4"/>
  <c r="Q27" i="4"/>
  <c r="R18" i="5"/>
  <c r="R26" i="5"/>
  <c r="S13" i="6" s="1"/>
  <c r="Q28" i="4"/>
  <c r="M29" i="4"/>
  <c r="AD18" i="2"/>
  <c r="AF18" i="2"/>
  <c r="AA18" i="2"/>
  <c r="AH18" i="2" s="1"/>
  <c r="AE18" i="2"/>
  <c r="AJ18" i="2"/>
  <c r="AC18" i="2"/>
  <c r="AD34" i="2"/>
  <c r="AF34" i="2"/>
  <c r="AA34" i="2"/>
  <c r="AE34" i="2"/>
  <c r="AJ34" i="2"/>
  <c r="AC34" i="2"/>
  <c r="T26" i="5"/>
  <c r="U13" i="6" s="1"/>
  <c r="S28" i="4"/>
  <c r="G28" i="4"/>
  <c r="H26" i="5"/>
  <c r="AG19" i="2"/>
  <c r="AC19" i="2"/>
  <c r="AB19" i="2"/>
  <c r="AF19" i="2"/>
  <c r="AA19" i="2"/>
  <c r="AH19" i="2" s="1"/>
  <c r="AE19" i="2"/>
  <c r="AJ19" i="2"/>
  <c r="AD22" i="2"/>
  <c r="AJ22" i="2"/>
  <c r="AC22" i="2"/>
  <c r="AG22" i="2"/>
  <c r="AB22" i="2"/>
  <c r="AF22" i="2"/>
  <c r="AA22" i="2"/>
  <c r="AG23" i="2"/>
  <c r="AC23" i="2"/>
  <c r="AE23" i="2"/>
  <c r="AJ23" i="2"/>
  <c r="AD23" i="2"/>
  <c r="AB23" i="2"/>
  <c r="AH23" i="2" s="1"/>
  <c r="AF23" i="2"/>
  <c r="AG35" i="2"/>
  <c r="AC35" i="2"/>
  <c r="AB35" i="2"/>
  <c r="AF35" i="2"/>
  <c r="AA35" i="2"/>
  <c r="AE35" i="2"/>
  <c r="AJ35" i="2"/>
  <c r="AD38" i="2"/>
  <c r="AJ38" i="2"/>
  <c r="AC38" i="2"/>
  <c r="AG38" i="2"/>
  <c r="AB38" i="2"/>
  <c r="AF38" i="2"/>
  <c r="AA38" i="2"/>
  <c r="AG39" i="2"/>
  <c r="AC39" i="2"/>
  <c r="AE39" i="2"/>
  <c r="AJ39" i="2"/>
  <c r="AD39" i="2"/>
  <c r="AB39" i="2"/>
  <c r="AH39" i="2" s="1"/>
  <c r="AF39" i="2"/>
  <c r="AJ55" i="2"/>
  <c r="AE55" i="2"/>
  <c r="AA55" i="2"/>
  <c r="AH55" i="2" s="1"/>
  <c r="AF55" i="2"/>
  <c r="AD55" i="2"/>
  <c r="AB55" i="2"/>
  <c r="AG55" i="2"/>
  <c r="AJ79" i="2"/>
  <c r="AE79" i="2"/>
  <c r="AA79" i="2"/>
  <c r="AF79" i="2"/>
  <c r="AD79" i="2"/>
  <c r="AG79" i="2"/>
  <c r="AB79" i="2"/>
  <c r="AF90" i="2"/>
  <c r="AB90" i="2"/>
  <c r="AG90" i="2"/>
  <c r="AA90" i="2"/>
  <c r="AH90" i="2" s="1"/>
  <c r="AE90" i="2"/>
  <c r="AC90" i="2"/>
  <c r="AJ90" i="2"/>
  <c r="J8" i="5"/>
  <c r="J24" i="1"/>
  <c r="J72" i="1" s="1"/>
  <c r="T8" i="5"/>
  <c r="T24" i="1"/>
  <c r="T62" i="1" s="1"/>
  <c r="S27" i="4"/>
  <c r="T18" i="5"/>
  <c r="O27" i="4"/>
  <c r="P18" i="5"/>
  <c r="O28" i="4"/>
  <c r="P26" i="5"/>
  <c r="Q13" i="6" s="1"/>
  <c r="L72" i="1"/>
  <c r="AB7" i="2"/>
  <c r="AG11" i="2"/>
  <c r="AC11" i="2"/>
  <c r="AB11" i="2"/>
  <c r="AF11" i="2"/>
  <c r="AA11" i="2"/>
  <c r="AE11" i="2"/>
  <c r="AJ11" i="2"/>
  <c r="AG15" i="2"/>
  <c r="AC15" i="2"/>
  <c r="AE15" i="2"/>
  <c r="AJ15" i="2"/>
  <c r="AD15" i="2"/>
  <c r="AB15" i="2"/>
  <c r="AF15" i="2"/>
  <c r="AJ27" i="2"/>
  <c r="AG31" i="2"/>
  <c r="AC31" i="2"/>
  <c r="AE31" i="2"/>
  <c r="AJ31" i="2"/>
  <c r="AD31" i="2"/>
  <c r="AB31" i="2"/>
  <c r="AF31" i="2"/>
  <c r="AD84" i="2"/>
  <c r="AE84" i="2"/>
  <c r="AJ84" i="2"/>
  <c r="AC84" i="2"/>
  <c r="AG84" i="2"/>
  <c r="AA84" i="2"/>
  <c r="AH84" i="2" s="1"/>
  <c r="AF84" i="2"/>
  <c r="H10" i="5"/>
  <c r="G26" i="4"/>
  <c r="T25" i="1"/>
  <c r="T13" i="5" s="1"/>
  <c r="V30" i="1"/>
  <c r="V33" i="1" s="1"/>
  <c r="G31" i="4"/>
  <c r="H72" i="1"/>
  <c r="AF7" i="2"/>
  <c r="AG18" i="2"/>
  <c r="AJ21" i="2"/>
  <c r="AE21" i="2"/>
  <c r="AA21" i="2"/>
  <c r="AG21" i="2"/>
  <c r="AB21" i="2"/>
  <c r="AF21" i="2"/>
  <c r="AD21" i="2"/>
  <c r="AG34" i="2"/>
  <c r="AJ37" i="2"/>
  <c r="AE37" i="2"/>
  <c r="AA37" i="2"/>
  <c r="AH37" i="2" s="1"/>
  <c r="AG37" i="2"/>
  <c r="AB37" i="2"/>
  <c r="AF37" i="2"/>
  <c r="AD37" i="2"/>
  <c r="AF54" i="2"/>
  <c r="AB54" i="2"/>
  <c r="AJ54" i="2"/>
  <c r="AD54" i="2"/>
  <c r="AG54" i="2"/>
  <c r="AA54" i="2"/>
  <c r="AE54" i="2"/>
  <c r="AD76" i="2"/>
  <c r="AE76" i="2"/>
  <c r="AJ76" i="2"/>
  <c r="AC76" i="2"/>
  <c r="AA76" i="2"/>
  <c r="AB76" i="2"/>
  <c r="AG76" i="2"/>
  <c r="H18" i="5"/>
  <c r="G27" i="4"/>
  <c r="L26" i="5"/>
  <c r="M13" i="6" s="1"/>
  <c r="K28" i="4"/>
  <c r="R8" i="5"/>
  <c r="R24" i="1"/>
  <c r="V9" i="5"/>
  <c r="P24" i="1"/>
  <c r="L25" i="1"/>
  <c r="L13" i="5" s="1"/>
  <c r="J18" i="5"/>
  <c r="I27" i="4"/>
  <c r="N26" i="5"/>
  <c r="O13" i="6" s="1"/>
  <c r="M28" i="4"/>
  <c r="V38" i="1"/>
  <c r="V45" i="1" s="1"/>
  <c r="J26" i="5"/>
  <c r="K13" i="6" s="1"/>
  <c r="I28" i="4"/>
  <c r="Y54" i="1"/>
  <c r="X29" i="4" s="1"/>
  <c r="M31" i="4"/>
  <c r="V65" i="1"/>
  <c r="AA7" i="2"/>
  <c r="AD10" i="2"/>
  <c r="AF10" i="2"/>
  <c r="AA10" i="2"/>
  <c r="AE10" i="2"/>
  <c r="AJ10" i="2"/>
  <c r="AC10" i="2"/>
  <c r="AG10" i="2"/>
  <c r="AD11" i="2"/>
  <c r="AJ13" i="2"/>
  <c r="AE13" i="2"/>
  <c r="AA13" i="2"/>
  <c r="AG13" i="2"/>
  <c r="AB13" i="2"/>
  <c r="AF13" i="2"/>
  <c r="AD13" i="2"/>
  <c r="AE14" i="2"/>
  <c r="AA15" i="2"/>
  <c r="AH15" i="2" s="1"/>
  <c r="AD26" i="2"/>
  <c r="AF26" i="2"/>
  <c r="AA26" i="2"/>
  <c r="AE26" i="2"/>
  <c r="AJ26" i="2"/>
  <c r="AC26" i="2"/>
  <c r="AG26" i="2"/>
  <c r="AD27" i="2"/>
  <c r="AJ29" i="2"/>
  <c r="AE29" i="2"/>
  <c r="AA29" i="2"/>
  <c r="AG29" i="2"/>
  <c r="AB29" i="2"/>
  <c r="AF29" i="2"/>
  <c r="AD29" i="2"/>
  <c r="AE30" i="2"/>
  <c r="AA31" i="2"/>
  <c r="AH31" i="2" s="1"/>
  <c r="AF42" i="2"/>
  <c r="AJ42" i="2"/>
  <c r="AD42" i="2"/>
  <c r="AG42" i="2"/>
  <c r="AA42" i="2"/>
  <c r="AE42" i="2"/>
  <c r="AC42" i="2"/>
  <c r="AE45" i="2"/>
  <c r="AD48" i="2"/>
  <c r="AE48" i="2"/>
  <c r="AG48" i="2"/>
  <c r="AA48" i="2"/>
  <c r="AH48" i="2" s="1"/>
  <c r="AF48" i="2"/>
  <c r="AC48" i="2"/>
  <c r="AJ48" i="2"/>
  <c r="AE73" i="2"/>
  <c r="AB84" i="2"/>
  <c r="AF12" i="2"/>
  <c r="AB12" i="2"/>
  <c r="AH12" i="2" s="1"/>
  <c r="AC12" i="2"/>
  <c r="AF20" i="2"/>
  <c r="AB20" i="2"/>
  <c r="AH20" i="2" s="1"/>
  <c r="AC20" i="2"/>
  <c r="AF28" i="2"/>
  <c r="AB28" i="2"/>
  <c r="AH28" i="2" s="1"/>
  <c r="AC28" i="2"/>
  <c r="AF36" i="2"/>
  <c r="AB36" i="2"/>
  <c r="AH36" i="2" s="1"/>
  <c r="AC36" i="2"/>
  <c r="AD52" i="2"/>
  <c r="AE52" i="2"/>
  <c r="AJ52" i="2"/>
  <c r="AB52" i="2"/>
  <c r="AC52" i="2"/>
  <c r="AH52" i="2" s="1"/>
  <c r="AG53" i="2"/>
  <c r="AC53" i="2"/>
  <c r="AF53" i="2"/>
  <c r="AA53" i="2"/>
  <c r="AD53" i="2"/>
  <c r="AD60" i="2"/>
  <c r="AE60" i="2"/>
  <c r="AG60" i="2"/>
  <c r="AA60" i="2"/>
  <c r="AC60" i="2"/>
  <c r="AG61" i="2"/>
  <c r="AC61" i="2"/>
  <c r="AF61" i="2"/>
  <c r="AA61" i="2"/>
  <c r="AE61" i="2"/>
  <c r="AD61" i="2"/>
  <c r="AG65" i="2"/>
  <c r="AC65" i="2"/>
  <c r="AJ65" i="2"/>
  <c r="AD65" i="2"/>
  <c r="AB65" i="2"/>
  <c r="AH65" i="2" s="1"/>
  <c r="AE65" i="2"/>
  <c r="AD68" i="2"/>
  <c r="AE68" i="2"/>
  <c r="AJ68" i="2"/>
  <c r="AC68" i="2"/>
  <c r="AB68" i="2"/>
  <c r="AH68" i="2" s="1"/>
  <c r="AF68" i="2"/>
  <c r="AJ71" i="2"/>
  <c r="AE71" i="2"/>
  <c r="AA71" i="2"/>
  <c r="AF71" i="2"/>
  <c r="AD71" i="2"/>
  <c r="AC71" i="2"/>
  <c r="AF74" i="2"/>
  <c r="AB74" i="2"/>
  <c r="AG74" i="2"/>
  <c r="AA74" i="2"/>
  <c r="AE74" i="2"/>
  <c r="AC74" i="2"/>
  <c r="AF82" i="2"/>
  <c r="AB82" i="2"/>
  <c r="AG82" i="2"/>
  <c r="AA82" i="2"/>
  <c r="AE82" i="2"/>
  <c r="AJ82" i="2"/>
  <c r="AD82" i="2"/>
  <c r="AH94" i="2"/>
  <c r="N15" i="1"/>
  <c r="G29" i="4"/>
  <c r="H62" i="1"/>
  <c r="H34" i="1" s="1"/>
  <c r="O29" i="4"/>
  <c r="P62" i="1"/>
  <c r="P46" i="1" s="1"/>
  <c r="W31" i="4"/>
  <c r="W32" i="4" s="1"/>
  <c r="W17" i="4" s="1"/>
  <c r="X72" i="1"/>
  <c r="X74" i="1" s="1"/>
  <c r="AJ9" i="2"/>
  <c r="AE9" i="2"/>
  <c r="AA9" i="2"/>
  <c r="AC9" i="2"/>
  <c r="AD12" i="2"/>
  <c r="AJ12" i="2"/>
  <c r="AJ17" i="2"/>
  <c r="AE17" i="2"/>
  <c r="AA17" i="2"/>
  <c r="AC17" i="2"/>
  <c r="AD20" i="2"/>
  <c r="AJ20" i="2"/>
  <c r="AJ25" i="2"/>
  <c r="AE25" i="2"/>
  <c r="AA25" i="2"/>
  <c r="AC25" i="2"/>
  <c r="AD28" i="2"/>
  <c r="AJ28" i="2"/>
  <c r="AJ33" i="2"/>
  <c r="AE33" i="2"/>
  <c r="AA33" i="2"/>
  <c r="AC33" i="2"/>
  <c r="AD36" i="2"/>
  <c r="AJ36" i="2"/>
  <c r="AJ41" i="2"/>
  <c r="AE41" i="2"/>
  <c r="AA41" i="2"/>
  <c r="AC41" i="2"/>
  <c r="AJ43" i="2"/>
  <c r="AE43" i="2"/>
  <c r="AA43" i="2"/>
  <c r="AF43" i="2"/>
  <c r="AC43" i="2"/>
  <c r="AD44" i="2"/>
  <c r="AG44" i="2"/>
  <c r="AB44" i="2"/>
  <c r="AC44" i="2"/>
  <c r="AH44" i="2" s="1"/>
  <c r="AG49" i="2"/>
  <c r="AC49" i="2"/>
  <c r="AF49" i="2"/>
  <c r="AA49" i="2"/>
  <c r="AD49" i="2"/>
  <c r="AF50" i="2"/>
  <c r="AB50" i="2"/>
  <c r="AG50" i="2"/>
  <c r="AA50" i="2"/>
  <c r="AH50" i="2" s="1"/>
  <c r="AE50" i="2"/>
  <c r="AD50" i="2"/>
  <c r="AF52" i="2"/>
  <c r="AE53" i="2"/>
  <c r="AG57" i="2"/>
  <c r="AC57" i="2"/>
  <c r="AJ57" i="2"/>
  <c r="AD57" i="2"/>
  <c r="AB57" i="2"/>
  <c r="AE57" i="2"/>
  <c r="AF60" i="2"/>
  <c r="AJ61" i="2"/>
  <c r="AJ63" i="2"/>
  <c r="AE63" i="2"/>
  <c r="AA63" i="2"/>
  <c r="AF63" i="2"/>
  <c r="AD63" i="2"/>
  <c r="AB63" i="2"/>
  <c r="AG63" i="2"/>
  <c r="AF65" i="2"/>
  <c r="AG68" i="2"/>
  <c r="AG71" i="2"/>
  <c r="AJ74" i="2"/>
  <c r="AD80" i="2"/>
  <c r="AG80" i="2"/>
  <c r="AB80" i="2"/>
  <c r="AF80" i="2"/>
  <c r="AA80" i="2"/>
  <c r="AE80" i="2"/>
  <c r="AD88" i="2"/>
  <c r="AG88" i="2"/>
  <c r="AB88" i="2"/>
  <c r="AF88" i="2"/>
  <c r="AA88" i="2"/>
  <c r="AH88" i="2" s="1"/>
  <c r="AJ88" i="2"/>
  <c r="AE88" i="2"/>
  <c r="H25" i="1"/>
  <c r="H13" i="5" s="1"/>
  <c r="P25" i="1"/>
  <c r="P13" i="5" s="1"/>
  <c r="R62" i="1"/>
  <c r="R34" i="1" s="1"/>
  <c r="O31" i="4"/>
  <c r="P72" i="1"/>
  <c r="AF8" i="2"/>
  <c r="AB8" i="2"/>
  <c r="AH8" i="2" s="1"/>
  <c r="AC8" i="2"/>
  <c r="AD9" i="2"/>
  <c r="AE12" i="2"/>
  <c r="AF16" i="2"/>
  <c r="AH16" i="2" s="1"/>
  <c r="AB16" i="2"/>
  <c r="AC16" i="2"/>
  <c r="AD17" i="2"/>
  <c r="AE20" i="2"/>
  <c r="AF24" i="2"/>
  <c r="AB24" i="2"/>
  <c r="AH24" i="2" s="1"/>
  <c r="AC24" i="2"/>
  <c r="AD25" i="2"/>
  <c r="AE28" i="2"/>
  <c r="AF32" i="2"/>
  <c r="AB32" i="2"/>
  <c r="AH32" i="2" s="1"/>
  <c r="AC32" i="2"/>
  <c r="AD33" i="2"/>
  <c r="AE36" i="2"/>
  <c r="AF40" i="2"/>
  <c r="AB40" i="2"/>
  <c r="AH40" i="2" s="1"/>
  <c r="AC40" i="2"/>
  <c r="AD41" i="2"/>
  <c r="AD43" i="2"/>
  <c r="AE44" i="2"/>
  <c r="AF46" i="2"/>
  <c r="AB46" i="2"/>
  <c r="AG46" i="2"/>
  <c r="AA46" i="2"/>
  <c r="AH46" i="2" s="1"/>
  <c r="AD46" i="2"/>
  <c r="AE49" i="2"/>
  <c r="AG52" i="2"/>
  <c r="AJ53" i="2"/>
  <c r="AD56" i="2"/>
  <c r="AG56" i="2"/>
  <c r="AB56" i="2"/>
  <c r="AH56" i="2" s="1"/>
  <c r="AE56" i="2"/>
  <c r="AC56" i="2"/>
  <c r="AF57" i="2"/>
  <c r="AJ60" i="2"/>
  <c r="AD72" i="2"/>
  <c r="AG72" i="2"/>
  <c r="AB72" i="2"/>
  <c r="AF72" i="2"/>
  <c r="AA72" i="2"/>
  <c r="AH72" i="2" s="1"/>
  <c r="AC72" i="2"/>
  <c r="AJ72" i="2"/>
  <c r="AG77" i="2"/>
  <c r="AC77" i="2"/>
  <c r="AF77" i="2"/>
  <c r="AA77" i="2"/>
  <c r="AE77" i="2"/>
  <c r="AB77" i="2"/>
  <c r="AJ80" i="2"/>
  <c r="AG85" i="2"/>
  <c r="AC85" i="2"/>
  <c r="AF85" i="2"/>
  <c r="AA85" i="2"/>
  <c r="AE85" i="2"/>
  <c r="AJ85" i="2"/>
  <c r="AD85" i="2"/>
  <c r="AG89" i="2"/>
  <c r="AC89" i="2"/>
  <c r="AJ89" i="2"/>
  <c r="AD89" i="2"/>
  <c r="AB89" i="2"/>
  <c r="AA89" i="2"/>
  <c r="AF89" i="2"/>
  <c r="AJ47" i="2"/>
  <c r="AE47" i="2"/>
  <c r="AA47" i="2"/>
  <c r="AC47" i="2"/>
  <c r="AF58" i="2"/>
  <c r="AB58" i="2"/>
  <c r="AG58" i="2"/>
  <c r="AA58" i="2"/>
  <c r="AH58" i="2" s="1"/>
  <c r="AD58" i="2"/>
  <c r="AD64" i="2"/>
  <c r="AG64" i="2"/>
  <c r="AB64" i="2"/>
  <c r="AF64" i="2"/>
  <c r="AA64" i="2"/>
  <c r="AE64" i="2"/>
  <c r="AF66" i="2"/>
  <c r="AB66" i="2"/>
  <c r="AG66" i="2"/>
  <c r="AA66" i="2"/>
  <c r="AE66" i="2"/>
  <c r="AD66" i="2"/>
  <c r="AG69" i="2"/>
  <c r="AC69" i="2"/>
  <c r="AF69" i="2"/>
  <c r="AA69" i="2"/>
  <c r="AE69" i="2"/>
  <c r="AD69" i="2"/>
  <c r="AG81" i="2"/>
  <c r="AC81" i="2"/>
  <c r="AJ81" i="2"/>
  <c r="AD81" i="2"/>
  <c r="AB81" i="2"/>
  <c r="AH81" i="2" s="1"/>
  <c r="AE81" i="2"/>
  <c r="AJ87" i="2"/>
  <c r="AE87" i="2"/>
  <c r="AA87" i="2"/>
  <c r="AF87" i="2"/>
  <c r="AD87" i="2"/>
  <c r="AC87" i="2"/>
  <c r="AF62" i="2"/>
  <c r="AB62" i="2"/>
  <c r="AH62" i="2" s="1"/>
  <c r="AC62" i="2"/>
  <c r="AF70" i="2"/>
  <c r="AB70" i="2"/>
  <c r="AH70" i="2" s="1"/>
  <c r="AC70" i="2"/>
  <c r="AF78" i="2"/>
  <c r="AB78" i="2"/>
  <c r="AH78" i="2" s="1"/>
  <c r="AC78" i="2"/>
  <c r="AF86" i="2"/>
  <c r="AB86" i="2"/>
  <c r="AH86" i="2" s="1"/>
  <c r="AC86" i="2"/>
  <c r="AB99" i="2"/>
  <c r="AH95" i="2"/>
  <c r="AJ51" i="2"/>
  <c r="AE51" i="2"/>
  <c r="AA51" i="2"/>
  <c r="AC51" i="2"/>
  <c r="AJ59" i="2"/>
  <c r="AE59" i="2"/>
  <c r="AA59" i="2"/>
  <c r="AC59" i="2"/>
  <c r="AD62" i="2"/>
  <c r="AJ62" i="2"/>
  <c r="AJ67" i="2"/>
  <c r="AE67" i="2"/>
  <c r="AA67" i="2"/>
  <c r="AC67" i="2"/>
  <c r="AD70" i="2"/>
  <c r="AJ70" i="2"/>
  <c r="AJ75" i="2"/>
  <c r="AE75" i="2"/>
  <c r="AA75" i="2"/>
  <c r="AC75" i="2"/>
  <c r="AD78" i="2"/>
  <c r="AJ78" i="2"/>
  <c r="AJ83" i="2"/>
  <c r="AE83" i="2"/>
  <c r="AA83" i="2"/>
  <c r="AC83" i="2"/>
  <c r="AD86" i="2"/>
  <c r="AJ86" i="2"/>
  <c r="AJ91" i="2"/>
  <c r="AE91" i="2"/>
  <c r="AA91" i="2"/>
  <c r="AC91" i="2"/>
  <c r="AC99" i="2"/>
  <c r="AG99" i="2"/>
  <c r="X15" i="4"/>
  <c r="T72" i="1" l="1"/>
  <c r="G30" i="4"/>
  <c r="P34" i="1"/>
  <c r="P55" i="1"/>
  <c r="AH99" i="2"/>
  <c r="J73" i="1"/>
  <c r="T60" i="1"/>
  <c r="T58" i="1"/>
  <c r="T56" i="1"/>
  <c r="T57" i="1"/>
  <c r="T59" i="1"/>
  <c r="T55" i="1"/>
  <c r="T46" i="1"/>
  <c r="T34" i="1"/>
  <c r="AH71" i="2"/>
  <c r="K10" i="6"/>
  <c r="J21" i="5"/>
  <c r="AE92" i="2"/>
  <c r="AH83" i="2"/>
  <c r="AH67" i="2"/>
  <c r="AH47" i="2"/>
  <c r="R55" i="1"/>
  <c r="AH33" i="2"/>
  <c r="AH17" i="2"/>
  <c r="AH74" i="2"/>
  <c r="AH54" i="2"/>
  <c r="T73" i="1"/>
  <c r="I7" i="6"/>
  <c r="P21" i="5"/>
  <c r="Q10" i="6"/>
  <c r="AH35" i="2"/>
  <c r="O10" i="6"/>
  <c r="N21" i="5"/>
  <c r="L21" i="5"/>
  <c r="M10" i="6"/>
  <c r="AH64" i="2"/>
  <c r="AH85" i="2"/>
  <c r="AH77" i="2"/>
  <c r="P73" i="1"/>
  <c r="P74" i="1"/>
  <c r="AH80" i="2"/>
  <c r="AH57" i="2"/>
  <c r="N8" i="5"/>
  <c r="V8" i="5" s="1"/>
  <c r="N25" i="1"/>
  <c r="N13" i="5" s="1"/>
  <c r="V15" i="1"/>
  <c r="N24" i="1"/>
  <c r="AH61" i="2"/>
  <c r="AH29" i="2"/>
  <c r="AH26" i="2"/>
  <c r="AA92" i="2"/>
  <c r="AH7" i="2"/>
  <c r="P10" i="5"/>
  <c r="Q7" i="6" s="1"/>
  <c r="O26" i="4"/>
  <c r="O30" i="4" s="1"/>
  <c r="P26" i="1"/>
  <c r="V18" i="5"/>
  <c r="V21" i="5" s="1"/>
  <c r="I10" i="6"/>
  <c r="H21" i="5"/>
  <c r="AH76" i="2"/>
  <c r="H73" i="1"/>
  <c r="H74" i="1" s="1"/>
  <c r="AH11" i="2"/>
  <c r="AH22" i="2"/>
  <c r="S10" i="6"/>
  <c r="R21" i="5"/>
  <c r="AH73" i="2"/>
  <c r="AH45" i="2"/>
  <c r="AH14" i="2"/>
  <c r="AD92" i="2"/>
  <c r="AC92" i="2"/>
  <c r="Y38" i="1"/>
  <c r="Y45" i="1" s="1"/>
  <c r="X28" i="4" s="1"/>
  <c r="R59" i="1"/>
  <c r="R57" i="1"/>
  <c r="R60" i="1"/>
  <c r="R58" i="1"/>
  <c r="R56" i="1"/>
  <c r="H60" i="1"/>
  <c r="H59" i="1"/>
  <c r="H58" i="1"/>
  <c r="H57" i="1"/>
  <c r="H56" i="1"/>
  <c r="AH53" i="2"/>
  <c r="R10" i="5"/>
  <c r="S7" i="6" s="1"/>
  <c r="Q26" i="4"/>
  <c r="Q30" i="4" s="1"/>
  <c r="Q32" i="4" s="1"/>
  <c r="Q17" i="4" s="1"/>
  <c r="R26" i="1"/>
  <c r="AH21" i="2"/>
  <c r="AF92" i="2"/>
  <c r="R46" i="1"/>
  <c r="L73" i="1"/>
  <c r="AH79" i="2"/>
  <c r="H46" i="1"/>
  <c r="L10" i="5"/>
  <c r="M7" i="6" s="1"/>
  <c r="K26" i="4"/>
  <c r="K30" i="4" s="1"/>
  <c r="K32" i="4" s="1"/>
  <c r="K17" i="4" s="1"/>
  <c r="R72" i="1"/>
  <c r="AH66" i="2"/>
  <c r="AH89" i="2"/>
  <c r="AH49" i="2"/>
  <c r="P60" i="1"/>
  <c r="P59" i="1"/>
  <c r="P58" i="1"/>
  <c r="P57" i="1"/>
  <c r="P56" i="1"/>
  <c r="U27" i="4"/>
  <c r="T10" i="5"/>
  <c r="U7" i="6" s="1"/>
  <c r="S26" i="4"/>
  <c r="S30" i="4" s="1"/>
  <c r="S32" i="4" s="1"/>
  <c r="S17" i="4" s="1"/>
  <c r="T26" i="1"/>
  <c r="I13" i="6"/>
  <c r="V26" i="5"/>
  <c r="AH34" i="2"/>
  <c r="AH27" i="2"/>
  <c r="AH91" i="2"/>
  <c r="AH75" i="2"/>
  <c r="AH59" i="2"/>
  <c r="AH51" i="2"/>
  <c r="AH87" i="2"/>
  <c r="AH69" i="2"/>
  <c r="O32" i="4"/>
  <c r="O17" i="4" s="1"/>
  <c r="AH63" i="2"/>
  <c r="AH43" i="2"/>
  <c r="AH41" i="2"/>
  <c r="AH25" i="2"/>
  <c r="AH9" i="2"/>
  <c r="H55" i="1"/>
  <c r="AH82" i="2"/>
  <c r="AH60" i="2"/>
  <c r="AH42" i="2"/>
  <c r="AH13" i="2"/>
  <c r="AH10" i="2"/>
  <c r="Y65" i="1"/>
  <c r="Y70" i="1" s="1"/>
  <c r="V70" i="1"/>
  <c r="U28" i="4"/>
  <c r="L62" i="1"/>
  <c r="Y30" i="1"/>
  <c r="Y33" i="1" s="1"/>
  <c r="X27" i="4" s="1"/>
  <c r="G32" i="4"/>
  <c r="G17" i="4" s="1"/>
  <c r="H26" i="1"/>
  <c r="AB92" i="2"/>
  <c r="T21" i="5"/>
  <c r="U10" i="6"/>
  <c r="J10" i="5"/>
  <c r="K7" i="6" s="1"/>
  <c r="I26" i="4"/>
  <c r="I30" i="4" s="1"/>
  <c r="I32" i="4" s="1"/>
  <c r="I17" i="4" s="1"/>
  <c r="J62" i="1"/>
  <c r="J26" i="1" s="1"/>
  <c r="AH38" i="2"/>
  <c r="AJ92" i="2"/>
  <c r="AG92" i="2"/>
  <c r="AH92" i="2" l="1"/>
  <c r="R73" i="1"/>
  <c r="R74" i="1" s="1"/>
  <c r="W10" i="6"/>
  <c r="N10" i="5"/>
  <c r="O7" i="6" s="1"/>
  <c r="M26" i="4"/>
  <c r="M30" i="4" s="1"/>
  <c r="M32" i="4" s="1"/>
  <c r="M17" i="4" s="1"/>
  <c r="N62" i="1"/>
  <c r="N26" i="1" s="1"/>
  <c r="N72" i="1"/>
  <c r="Q20" i="6"/>
  <c r="Q19" i="6"/>
  <c r="Q18" i="6"/>
  <c r="Q17" i="6"/>
  <c r="P34" i="5"/>
  <c r="P33" i="5"/>
  <c r="P32" i="5"/>
  <c r="P25" i="5"/>
  <c r="P17" i="5"/>
  <c r="P7" i="5"/>
  <c r="W7" i="6"/>
  <c r="U31" i="4"/>
  <c r="L60" i="1"/>
  <c r="M20" i="6" s="1"/>
  <c r="L58" i="1"/>
  <c r="M18" i="6" s="1"/>
  <c r="L56" i="1"/>
  <c r="L32" i="5" s="1"/>
  <c r="L57" i="1"/>
  <c r="L55" i="1"/>
  <c r="L59" i="1"/>
  <c r="L34" i="1"/>
  <c r="L17" i="5" s="1"/>
  <c r="L46" i="1"/>
  <c r="L25" i="5" s="1"/>
  <c r="X31" i="4"/>
  <c r="W13" i="6"/>
  <c r="L26" i="1"/>
  <c r="L7" i="5" s="1"/>
  <c r="I20" i="6"/>
  <c r="I19" i="6"/>
  <c r="I18" i="6"/>
  <c r="I17" i="6"/>
  <c r="H34" i="5"/>
  <c r="H33" i="5"/>
  <c r="H32" i="5"/>
  <c r="H25" i="5"/>
  <c r="H17" i="5"/>
  <c r="H7" i="5"/>
  <c r="V24" i="1"/>
  <c r="Y15" i="1"/>
  <c r="Y24" i="1" s="1"/>
  <c r="X26" i="4" s="1"/>
  <c r="X30" i="4" s="1"/>
  <c r="V10" i="5"/>
  <c r="J7" i="5"/>
  <c r="J60" i="1"/>
  <c r="K20" i="6" s="1"/>
  <c r="J58" i="1"/>
  <c r="K18" i="6" s="1"/>
  <c r="J56" i="1"/>
  <c r="J32" i="5" s="1"/>
  <c r="J59" i="1"/>
  <c r="K19" i="6" s="1"/>
  <c r="J55" i="1"/>
  <c r="J57" i="1"/>
  <c r="K17" i="6" s="1"/>
  <c r="J34" i="1"/>
  <c r="J17" i="5" s="1"/>
  <c r="J46" i="1"/>
  <c r="J25" i="5" s="1"/>
  <c r="T17" i="5"/>
  <c r="T7" i="5"/>
  <c r="T33" i="5"/>
  <c r="T25" i="5"/>
  <c r="U19" i="6"/>
  <c r="U17" i="6"/>
  <c r="T34" i="5"/>
  <c r="T32" i="5"/>
  <c r="U20" i="6"/>
  <c r="U18" i="6"/>
  <c r="L74" i="1"/>
  <c r="T74" i="1"/>
  <c r="J74" i="1"/>
  <c r="L34" i="5" l="1"/>
  <c r="J33" i="5"/>
  <c r="L33" i="5"/>
  <c r="K14" i="6"/>
  <c r="K15" i="6" s="1"/>
  <c r="J27" i="5"/>
  <c r="L19" i="5"/>
  <c r="M11" i="6"/>
  <c r="M12" i="6" s="1"/>
  <c r="K11" i="6"/>
  <c r="K12" i="6" s="1"/>
  <c r="J19" i="5"/>
  <c r="M16" i="6"/>
  <c r="L35" i="5"/>
  <c r="M8" i="6"/>
  <c r="M9" i="6" s="1"/>
  <c r="U26" i="4"/>
  <c r="U30" i="4" s="1"/>
  <c r="U32" i="4" s="1"/>
  <c r="U17" i="4" s="1"/>
  <c r="I11" i="6"/>
  <c r="H19" i="5"/>
  <c r="U8" i="6"/>
  <c r="U9" i="6" s="1"/>
  <c r="J34" i="5"/>
  <c r="I14" i="6"/>
  <c r="H27" i="5"/>
  <c r="Y72" i="1"/>
  <c r="M17" i="6"/>
  <c r="Q11" i="6"/>
  <c r="Q12" i="6" s="1"/>
  <c r="P19" i="5"/>
  <c r="K8" i="6"/>
  <c r="K9" i="6" s="1"/>
  <c r="M14" i="6"/>
  <c r="M15" i="6" s="1"/>
  <c r="L27" i="5"/>
  <c r="Q8" i="6"/>
  <c r="Q9" i="6" s="1"/>
  <c r="T19" i="5"/>
  <c r="U11" i="6"/>
  <c r="U12" i="6" s="1"/>
  <c r="I16" i="6"/>
  <c r="H35" i="5"/>
  <c r="X32" i="4"/>
  <c r="X17" i="4" s="1"/>
  <c r="M19" i="6"/>
  <c r="Q14" i="6"/>
  <c r="Q15" i="6" s="1"/>
  <c r="P27" i="5"/>
  <c r="N73" i="1"/>
  <c r="N74" i="1" s="1"/>
  <c r="V74" i="1" s="1"/>
  <c r="Y74" i="1" s="1"/>
  <c r="T35" i="5"/>
  <c r="U16" i="6"/>
  <c r="U21" i="6" s="1"/>
  <c r="T27" i="5"/>
  <c r="U14" i="6"/>
  <c r="U15" i="6" s="1"/>
  <c r="K16" i="6"/>
  <c r="K21" i="6" s="1"/>
  <c r="I8" i="6"/>
  <c r="V72" i="1"/>
  <c r="Q16" i="6"/>
  <c r="Q21" i="6" s="1"/>
  <c r="P35" i="5"/>
  <c r="N59" i="1"/>
  <c r="N57" i="1"/>
  <c r="N60" i="1"/>
  <c r="N56" i="1"/>
  <c r="N58" i="1"/>
  <c r="N46" i="1"/>
  <c r="V62" i="1"/>
  <c r="N55" i="1"/>
  <c r="N34" i="1"/>
  <c r="S20" i="6"/>
  <c r="S19" i="6"/>
  <c r="S18" i="6"/>
  <c r="S17" i="6"/>
  <c r="R34" i="5"/>
  <c r="R33" i="5"/>
  <c r="R32" i="5"/>
  <c r="R25" i="5"/>
  <c r="R17" i="5"/>
  <c r="R7" i="5"/>
  <c r="J35" i="5" l="1"/>
  <c r="J37" i="5" s="1"/>
  <c r="P37" i="5"/>
  <c r="K22" i="6"/>
  <c r="T37" i="5"/>
  <c r="U22" i="6"/>
  <c r="S16" i="6"/>
  <c r="S21" i="6" s="1"/>
  <c r="R35" i="5"/>
  <c r="I12" i="6"/>
  <c r="L37" i="5"/>
  <c r="S8" i="6"/>
  <c r="S9" i="6" s="1"/>
  <c r="V60" i="1"/>
  <c r="V58" i="1"/>
  <c r="V56" i="1"/>
  <c r="V57" i="1"/>
  <c r="V59" i="1"/>
  <c r="V55" i="1"/>
  <c r="V46" i="1"/>
  <c r="V34" i="1"/>
  <c r="Q22" i="6"/>
  <c r="M21" i="6"/>
  <c r="O20" i="6"/>
  <c r="W20" i="6" s="1"/>
  <c r="O19" i="6"/>
  <c r="W19" i="6" s="1"/>
  <c r="O18" i="6"/>
  <c r="W18" i="6" s="1"/>
  <c r="O17" i="6"/>
  <c r="W17" i="6" s="1"/>
  <c r="N34" i="5"/>
  <c r="V34" i="5" s="1"/>
  <c r="N33" i="5"/>
  <c r="V33" i="5" s="1"/>
  <c r="N32" i="5"/>
  <c r="N17" i="5"/>
  <c r="N7" i="5"/>
  <c r="N25" i="5"/>
  <c r="V73" i="1"/>
  <c r="Y73" i="1" s="1"/>
  <c r="I21" i="6"/>
  <c r="S11" i="6"/>
  <c r="S12" i="6" s="1"/>
  <c r="R19" i="5"/>
  <c r="I9" i="6"/>
  <c r="I15" i="6"/>
  <c r="V26" i="1"/>
  <c r="M22" i="6"/>
  <c r="S14" i="6"/>
  <c r="S15" i="6" s="1"/>
  <c r="R27" i="5"/>
  <c r="H37" i="5"/>
  <c r="R37" i="5" l="1"/>
  <c r="S22" i="6"/>
  <c r="O8" i="6"/>
  <c r="V7" i="5"/>
  <c r="O16" i="6"/>
  <c r="N35" i="5"/>
  <c r="V32" i="5"/>
  <c r="V35" i="5" s="1"/>
  <c r="I22" i="6"/>
  <c r="O11" i="6"/>
  <c r="N19" i="5"/>
  <c r="V17" i="5"/>
  <c r="V19" i="5" s="1"/>
  <c r="O14" i="6"/>
  <c r="N27" i="5"/>
  <c r="V25" i="5"/>
  <c r="V27" i="5" s="1"/>
  <c r="N37" i="5" l="1"/>
  <c r="V37" i="5" s="1"/>
  <c r="O15" i="6"/>
  <c r="W15" i="6" s="1"/>
  <c r="W14" i="6"/>
  <c r="O12" i="6"/>
  <c r="W12" i="6" s="1"/>
  <c r="W11" i="6"/>
  <c r="O9" i="6"/>
  <c r="W8" i="6"/>
  <c r="O21" i="6"/>
  <c r="W21" i="6" s="1"/>
  <c r="W16" i="6"/>
  <c r="O22" i="6" l="1"/>
  <c r="W22" i="6" s="1"/>
  <c r="W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3" authorId="0" shapeId="0" xr:uid="{00000000-0006-0000-0000-00000B000000}">
      <text>
        <r>
          <rPr>
            <sz val="9"/>
            <rFont val="Tahoma"/>
            <family val="2"/>
          </rPr>
          <t>Data: Formato: dd/mm/aaaa</t>
        </r>
      </text>
    </comment>
    <comment ref="H8" authorId="0" shapeId="0" xr:uid="{00000000-0006-0000-0000-000001000000}">
      <text>
        <r>
          <rPr>
            <sz val="9"/>
            <rFont val="Tahoma"/>
            <family val="2"/>
          </rPr>
          <t>O valor da Comida ee sempre em USD.</t>
        </r>
      </text>
    </comment>
    <comment ref="J8" authorId="0" shapeId="0" xr:uid="{00000000-0006-0000-0000-000006000000}">
      <text>
        <r>
          <rPr>
            <sz val="9"/>
            <rFont val="Tahoma"/>
            <family val="2"/>
          </rPr>
          <t>O Valor da Comida e sempre em USD.</t>
        </r>
      </text>
    </comment>
    <comment ref="L8" authorId="0" shapeId="0" xr:uid="{00000000-0006-0000-0000-000007000000}">
      <text>
        <r>
          <rPr>
            <sz val="9"/>
            <rFont val="Tahoma"/>
            <family val="2"/>
          </rPr>
          <t>O Valor da Comida e sempre em USD.</t>
        </r>
      </text>
    </comment>
    <comment ref="N8" authorId="0" shapeId="0" xr:uid="{00000000-0006-0000-0000-000009000000}">
      <text>
        <r>
          <rPr>
            <sz val="9"/>
            <rFont val="Tahoma"/>
            <family val="2"/>
          </rPr>
          <t>O Valor da Comida e sempre em USD.</t>
        </r>
      </text>
    </comment>
    <comment ref="P8" authorId="0" shapeId="0" xr:uid="{00000000-0006-0000-0000-000012000000}">
      <text>
        <r>
          <rPr>
            <sz val="9"/>
            <rFont val="Tahoma"/>
            <family val="2"/>
          </rPr>
          <t>O Valor da Comida e sempre em USD.</t>
        </r>
      </text>
    </comment>
    <comment ref="R8" authorId="0" shapeId="0" xr:uid="{00000000-0006-0000-0000-000013000000}">
      <text>
        <r>
          <rPr>
            <sz val="9"/>
            <rFont val="Tahoma"/>
            <family val="2"/>
          </rPr>
          <t>O Valor da Comida e sempre em USD.</t>
        </r>
      </text>
    </comment>
    <comment ref="T8" authorId="0" shapeId="0" xr:uid="{00000000-0006-0000-0000-000014000000}">
      <text>
        <r>
          <rPr>
            <sz val="9"/>
            <rFont val="Tahoma"/>
            <family val="2"/>
          </rPr>
          <t>O Valor da Comida e sempre em USD.</t>
        </r>
      </text>
    </comment>
    <comment ref="H11" authorId="0" shapeId="0" xr:uid="{00000000-0006-0000-0000-00000E000000}">
      <text>
        <r>
          <rPr>
            <sz val="9"/>
            <rFont val="Tahoma"/>
            <family val="2"/>
          </rPr>
          <t>Por favor altere o formato para mostrar a moeda acordada.</t>
        </r>
      </text>
    </comment>
    <comment ref="J11" authorId="0" shapeId="0" xr:uid="{00000000-0006-0000-0000-00000D000000}">
      <text>
        <r>
          <rPr>
            <sz val="9"/>
            <rFont val="Tahoma"/>
            <family val="2"/>
          </rPr>
          <t>Por favor, altere o formato para mostrar a moeda acordada</t>
        </r>
      </text>
    </comment>
    <comment ref="L11" authorId="0" shapeId="0" xr:uid="{00000000-0006-0000-0000-000008000000}">
      <text>
        <r>
          <rPr>
            <sz val="9"/>
            <rFont val="Tahoma"/>
            <family val="2"/>
          </rPr>
          <t>Por favor altere o formato para mostrar a moeda acordada.</t>
        </r>
      </text>
    </comment>
    <comment ref="N11" authorId="0" shapeId="0" xr:uid="{00000000-0006-0000-0000-00000F000000}">
      <text>
        <r>
          <rPr>
            <sz val="9"/>
            <rFont val="Tahoma"/>
            <family val="2"/>
          </rPr>
          <t>Por favor altere o formato para mostrar a moeda acordada.</t>
        </r>
      </text>
    </comment>
    <comment ref="P11" authorId="0" shapeId="0" xr:uid="{00000000-0006-0000-0000-000015000000}">
      <text>
        <r>
          <rPr>
            <sz val="9"/>
            <rFont val="Tahoma"/>
            <family val="2"/>
          </rPr>
          <t>Por favor altere o formato para mostrar a moeda acordada.</t>
        </r>
      </text>
    </comment>
    <comment ref="R11" authorId="0" shapeId="0" xr:uid="{00000000-0006-0000-0000-000016000000}">
      <text>
        <r>
          <rPr>
            <sz val="9"/>
            <rFont val="Tahoma"/>
            <family val="2"/>
          </rPr>
          <t>Por favor altere o formato para mostrar a moeda acordada.</t>
        </r>
      </text>
    </comment>
    <comment ref="T11" authorId="0" shapeId="0" xr:uid="{00000000-0006-0000-0000-000017000000}">
      <text>
        <r>
          <rPr>
            <sz val="9"/>
            <rFont val="Tahoma"/>
            <family val="2"/>
          </rPr>
          <t>Por favor altere o formato para mostrar a moeda acordada.</t>
        </r>
      </text>
    </comment>
    <comment ref="H13" authorId="0" shapeId="0" xr:uid="{00000000-0006-0000-0000-000010000000}">
      <text>
        <r>
          <rPr>
            <sz val="9"/>
            <rFont val="Tahoma"/>
            <family val="2"/>
          </rPr>
          <t>Por favor especifique a moeda</t>
        </r>
      </text>
    </comment>
    <comment ref="J13" authorId="0" shapeId="0" xr:uid="{00000000-0006-0000-0000-000005000000}">
      <text>
        <r>
          <rPr>
            <sz val="9"/>
            <rFont val="Tahoma"/>
            <family val="2"/>
          </rPr>
          <t>Por favor especifique a moeda</t>
        </r>
      </text>
    </comment>
    <comment ref="L13" authorId="0" shapeId="0" xr:uid="{00000000-0006-0000-0000-000004000000}">
      <text>
        <r>
          <rPr>
            <sz val="9"/>
            <rFont val="Tahoma"/>
            <family val="2"/>
          </rPr>
          <t>Por favor especifique a moeda</t>
        </r>
      </text>
    </comment>
    <comment ref="N13" authorId="0" shapeId="0" xr:uid="{00000000-0006-0000-0000-000003000000}">
      <text>
        <r>
          <rPr>
            <sz val="9"/>
            <rFont val="Tahoma"/>
            <family val="2"/>
          </rPr>
          <t>Por favor especifique a moeda</t>
        </r>
      </text>
    </comment>
    <comment ref="P13" authorId="0" shapeId="0" xr:uid="{00000000-0006-0000-0000-000018000000}">
      <text>
        <r>
          <rPr>
            <sz val="9"/>
            <rFont val="Tahoma"/>
            <family val="2"/>
          </rPr>
          <t>Por favor especifique a moeda</t>
        </r>
      </text>
    </comment>
    <comment ref="R13" authorId="0" shapeId="0" xr:uid="{00000000-0006-0000-0000-000019000000}">
      <text>
        <r>
          <rPr>
            <sz val="9"/>
            <rFont val="Tahoma"/>
            <family val="2"/>
          </rPr>
          <t>Por favor especifique a moeda</t>
        </r>
      </text>
    </comment>
    <comment ref="T13" authorId="0" shapeId="0" xr:uid="{00000000-0006-0000-0000-00001A000000}">
      <text>
        <r>
          <rPr>
            <sz val="9"/>
            <rFont val="Tahoma"/>
            <family val="2"/>
          </rPr>
          <t>Por favor especifique a moeda</t>
        </r>
      </text>
    </comment>
    <comment ref="V13" authorId="0" shapeId="0" xr:uid="{00000000-0006-0000-0000-00000A000000}">
      <text>
        <r>
          <rPr>
            <sz val="9"/>
            <rFont val="Tahoma"/>
            <family val="2"/>
          </rPr>
          <t>Por favor especifique a moeda</t>
        </r>
      </text>
    </comment>
    <comment ref="X13" authorId="0" shapeId="0" xr:uid="{00000000-0006-0000-0000-000002000000}">
      <text>
        <r>
          <rPr>
            <sz val="9"/>
            <rFont val="Tahoma"/>
            <family val="2"/>
          </rPr>
          <t>Por favor especifique a moeda</t>
        </r>
      </text>
    </comment>
    <comment ref="Y13" authorId="0" shapeId="0" xr:uid="{00000000-0006-0000-0000-00000C000000}">
      <text>
        <r>
          <rPr>
            <sz val="9"/>
            <rFont val="Tahoma"/>
            <family val="2"/>
          </rPr>
          <t>Por favor specifique a moeda</t>
        </r>
      </text>
    </comment>
    <comment ref="B25" authorId="0" shapeId="0" xr:uid="{00000000-0006-0000-0000-000011000000}">
      <text>
        <r>
          <rPr>
            <sz val="9"/>
            <rFont val="Tahoma"/>
            <family val="2"/>
          </rPr>
          <t>Esta taxa/TM não contabiliza os custos inseridos nesta folha em relação às linhas não baseadas em TM sob a modalidade de Comida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25" authorId="0" shapeId="0" xr:uid="{00000000-0006-0000-0100-000001000000}">
      <text>
        <r>
          <rPr>
            <b/>
            <sz val="9"/>
            <rFont val="Tahoma"/>
            <family val="2"/>
          </rPr>
          <t xml:space="preserve">Linhas adicionais estao disponiveis e escondidas abaixo da linha 24, caso seja necessária adicionar novas funcoes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13" authorId="0" shapeId="0" xr:uid="{00000000-0006-0000-0300-000001000000}">
      <text>
        <r>
          <rPr>
            <b/>
            <sz val="9"/>
            <rFont val="Tahoma"/>
            <family val="2"/>
          </rPr>
          <t>de acordo com o inserido na folha de orçamento 'FLA Budget'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G13" authorId="0" shapeId="0" xr:uid="{00000000-0006-0000-0400-000001000000}">
      <text>
        <r>
          <rPr>
            <b/>
            <sz val="9"/>
            <rFont val="Tahoma"/>
            <family val="2"/>
          </rPr>
          <t>Esta taxa/TM não contabiliza os custos não baseados em TM conforme a folha 'Orçamento do FLA' (Modalidade de Comida)</t>
        </r>
      </text>
    </comment>
  </commentList>
</comments>
</file>

<file path=xl/sharedStrings.xml><?xml version="1.0" encoding="utf-8"?>
<sst xmlns="http://schemas.openxmlformats.org/spreadsheetml/2006/main" count="436" uniqueCount="343">
  <si>
    <t>Parceiro</t>
  </si>
  <si>
    <t xml:space="preserve">ONG Int. ABC </t>
  </si>
  <si>
    <t>Período</t>
  </si>
  <si>
    <t>De</t>
  </si>
  <si>
    <t>Até</t>
  </si>
  <si>
    <t># de meses</t>
  </si>
  <si>
    <t>Financiado pelo PAM</t>
  </si>
  <si>
    <t>Actividade 1</t>
  </si>
  <si>
    <t>Actividade 2</t>
  </si>
  <si>
    <t>Actividade 3</t>
  </si>
  <si>
    <t>Actividade 4</t>
  </si>
  <si>
    <t>Actividade 5</t>
  </si>
  <si>
    <t>Actividade 6</t>
  </si>
  <si>
    <t>Actividade 7</t>
  </si>
  <si>
    <t>TOTAL</t>
  </si>
  <si>
    <t>PC</t>
  </si>
  <si>
    <t>Total</t>
  </si>
  <si>
    <t>Comida - Valor de Transferência</t>
  </si>
  <si>
    <t>Comida - Toneladas Métricas</t>
  </si>
  <si>
    <t>Senhas/Dinheiro- Valor de Transferência</t>
  </si>
  <si>
    <t xml:space="preserve"> ------ Custos/Despesas do Parceiro de Cooperação</t>
  </si>
  <si>
    <t>$</t>
  </si>
  <si>
    <t>I.  Modalidade de Transferência de Comida</t>
  </si>
  <si>
    <t>Total da modalidade de Transferência de Comida</t>
  </si>
  <si>
    <t>Taxa por TM</t>
  </si>
  <si>
    <t>Secção I. VS Subtotal das Secções I. a IV. (%)</t>
  </si>
  <si>
    <t>II.  Modalidade de Transferência de Dinheiro</t>
  </si>
  <si>
    <t>Salários do Pessoal</t>
  </si>
  <si>
    <t>Outras despesas relacionadas com o pessoal</t>
  </si>
  <si>
    <t xml:space="preserve">Outros custos de entregas </t>
  </si>
  <si>
    <t>Total da Modalidade de Transferência de Dinheiro</t>
  </si>
  <si>
    <t>Secção II. VS Subtotal das Secções I. a IV. (%)</t>
  </si>
  <si>
    <t>III.  Modalidade da Transferência do Fortalecimento da Capacidade (FC)</t>
  </si>
  <si>
    <t>Equipamentos e Fornecimentos/Bens</t>
  </si>
  <si>
    <t>Serviços contratados</t>
  </si>
  <si>
    <t>Formações/Capacitações, Reuniões, Workshops</t>
  </si>
  <si>
    <t>Outros custos</t>
  </si>
  <si>
    <t>Total da Modalidade da Transferência do Fortalecimento da Capacidade</t>
  </si>
  <si>
    <t>Secção III. VS Subtotal das Secções I. a IV. (%)</t>
  </si>
  <si>
    <t>IV. Serviços Técnicos/Especializados</t>
  </si>
  <si>
    <t>Custos de Avaliação</t>
  </si>
  <si>
    <t>Custos de Avaliação Intercalar</t>
  </si>
  <si>
    <t>Outros Serviços Contratados</t>
  </si>
  <si>
    <t>Total de Serviços Técnicos/Especializados</t>
  </si>
  <si>
    <t>Secção IV. VS Subtotal das Secções I. a IV. (%)</t>
  </si>
  <si>
    <t>Avaliacao VS Subtotal Seccao I. to IV. (%)</t>
  </si>
  <si>
    <t>Avaliacao Intercalar VS Subtotal Seccao I. to IV. (%)</t>
  </si>
  <si>
    <t>Monitoria VS Subtotal Seccao I. to IV. (%)</t>
  </si>
  <si>
    <t>Outros Servicos Contratados VS Subtotal Sections I. to IV. (%)</t>
  </si>
  <si>
    <t>Subtotal das Secções I. to IV.</t>
  </si>
  <si>
    <t>Arrendamento de Escritórios &amp; Despesas correntes</t>
  </si>
  <si>
    <t>Meios circulantes e Despesas correntes</t>
  </si>
  <si>
    <t>VI.  Taxa de Gestão</t>
  </si>
  <si>
    <t>Total dos Custos do Parceiro de Cooperação (de I a VI)</t>
  </si>
  <si>
    <t>Pelo:  Programa das Nações Unidas para a Alimentação</t>
  </si>
  <si>
    <t>Pelo: Parceiro</t>
  </si>
  <si>
    <t>Nome</t>
  </si>
  <si>
    <t>Função/Cargo</t>
  </si>
  <si>
    <t xml:space="preserve">Data </t>
  </si>
  <si>
    <t xml:space="preserve">Custos detalhados de Pessoal  </t>
  </si>
  <si>
    <t>Despesas com pessoal no Escritório Nacional e Outros escritórios, a serem financiados pelo PMA</t>
  </si>
  <si>
    <t>Para ilustrar os cálculos dos custos do trabalhador:</t>
  </si>
  <si>
    <t>Financiado pelo PMA</t>
  </si>
  <si>
    <t>Coparticipação do Parceiro</t>
  </si>
  <si>
    <t>TOTAL %</t>
  </si>
  <si>
    <t>Função</t>
  </si>
  <si>
    <t>Provincia</t>
  </si>
  <si>
    <t>Mês de Início</t>
  </si>
  <si>
    <t>Mês de Término</t>
  </si>
  <si>
    <t># Meses.</t>
  </si>
  <si>
    <t>Custo/Mês</t>
  </si>
  <si>
    <t xml:space="preserve">Valor Total </t>
  </si>
  <si>
    <t>Categoria de Alocação do Custo do Trabalhador</t>
  </si>
  <si>
    <t>TOTAL PMA</t>
  </si>
  <si>
    <t>Total:</t>
  </si>
  <si>
    <t>Comida - Custos variáveis, Secção I.</t>
  </si>
  <si>
    <t>Comida - Custos de Transferência, secção I. (nao baseados na TM*)</t>
  </si>
  <si>
    <t xml:space="preserve">TBD- Custos variáveis, secção II. </t>
  </si>
  <si>
    <t>Staff_Alloc</t>
  </si>
  <si>
    <t>Comida - Custos de Transferência, secção I. (não baseados em TM*)</t>
  </si>
  <si>
    <t>Location</t>
  </si>
  <si>
    <t>Escritório do País</t>
  </si>
  <si>
    <t xml:space="preserve">Sub-escritório </t>
  </si>
  <si>
    <t>I. Modalidade de transferência de Comida</t>
  </si>
  <si>
    <t xml:space="preserve">A maioria das despesas sob a modalidade Comida podem ser segregadas entre as que são baseadas em TM e as que não podem ser consideradas como tal. 
As despesas não baseadas em TM não integram a taxa da categoria de pagamento por tonelada métrica. </t>
  </si>
  <si>
    <t xml:space="preserve">Salários do pessoal      </t>
  </si>
  <si>
    <t>Pessoal contratado pelo PC com contratos a longo prazo que continuará a ser ​​obrigado a manter as suas funções, independentemente de os alimentos estarem ou não a ser distribuídos (por exemplo, responsável pelo programa, responsável pelo acompanhamento e avaliação, gestor de armazém, coordenador de operações)</t>
  </si>
  <si>
    <t>Despesas com o pessoal*</t>
  </si>
  <si>
    <t>Despesas de Viagens</t>
  </si>
  <si>
    <t>Despesas relacionadas com pessoal planeadas na modalidade de Comida como não TM</t>
  </si>
  <si>
    <t>Formações, reuniões ou seminários</t>
  </si>
  <si>
    <t>Segurança do pessoal</t>
  </si>
  <si>
    <t>Outras despesas com o pessoal</t>
  </si>
  <si>
    <t>Transporte</t>
  </si>
  <si>
    <t>Aluguer de camiões</t>
  </si>
  <si>
    <t>n/a 
As despesas de transporte só podem ser baseadas em TM</t>
  </si>
  <si>
    <t>Despesas de manutenção dos camiões</t>
  </si>
  <si>
    <t>Transportes Contratados</t>
  </si>
  <si>
    <t>Outras Despesas com Transportes</t>
  </si>
  <si>
    <t>Armazenamento</t>
  </si>
  <si>
    <t>Gestão de mão de obra eventual</t>
  </si>
  <si>
    <t>Despesas de armazenamento não relacionadas com a quantidade de TM armazenada (ou seja, renda mensal/anual, fumigação, NFI)</t>
  </si>
  <si>
    <t>Arrendamento de armazém</t>
  </si>
  <si>
    <t>Paletes</t>
  </si>
  <si>
    <t>Limpeza</t>
  </si>
  <si>
    <t>Fumigação</t>
  </si>
  <si>
    <t>Outros custos de armazenamento</t>
  </si>
  <si>
    <t>Serviços de Gestão de Comida e Transformação</t>
  </si>
  <si>
    <t>Fornecimento de sacos/latas/bidões vazios, etc.</t>
  </si>
  <si>
    <t>Despesas de gestão dos géneros alimentícios que são fixas e não estão relacionadas com a quantidade de géneros alimentícios geridos (ou seja, equipamento informático, ferramentas, empilhadoras/macacos, etiquetas adesivas)</t>
  </si>
  <si>
    <t>Equipamento informático para acompanhamento de bens</t>
  </si>
  <si>
    <t>Outras despesas de gestão de comida</t>
  </si>
  <si>
    <t>NOTA:</t>
  </si>
  <si>
    <t xml:space="preserve">II.  Modalidade de Transferência de Dinheiro </t>
  </si>
  <si>
    <t>Despesas de viagens</t>
  </si>
  <si>
    <t>Formação</t>
  </si>
  <si>
    <t xml:space="preserve">Outras despesas de Entregas </t>
  </si>
  <si>
    <t xml:space="preserve">Custos de distribuição </t>
  </si>
  <si>
    <t>*A base da alocação de custos ao abrigo deste elemento de custo deve ser o número de funcionários previstos nesta categoria de custos.</t>
  </si>
  <si>
    <t>III.  Fortalecimento da Capacidade (FC) da Modalidade de Transferência</t>
  </si>
  <si>
    <t>Custos com o pessoal que trabalha no âmbito da modalidade de transferenência Fortalecimento de Capacidade (peritos/especilistas e outro pessoal)</t>
  </si>
  <si>
    <t>Equipamentos e suprimentos **</t>
  </si>
  <si>
    <t>Serviços terceirizados</t>
  </si>
  <si>
    <t>Formações, Reuniões, Seminários</t>
  </si>
  <si>
    <t>Despesas relacionadas com Equipamento de Transporte e despesas relacionadas</t>
  </si>
  <si>
    <t>Custos de transporte incorrido na entrega de equipamento (NFI's)</t>
  </si>
  <si>
    <t>Outros custos de FC</t>
  </si>
  <si>
    <t>NOTE:</t>
  </si>
  <si>
    <t>IV. Serviços Técnicos e de Especialistas</t>
  </si>
  <si>
    <t>Custos de veiculos</t>
  </si>
  <si>
    <t xml:space="preserve">Outros custos de monitoria </t>
  </si>
  <si>
    <t xml:space="preserve">Outros Servicos Contratados </t>
  </si>
  <si>
    <t>Salários do pessoal</t>
  </si>
  <si>
    <t>Despesas relacionadas com o pessoal</t>
  </si>
  <si>
    <t>Treinamento/formação</t>
  </si>
  <si>
    <t>Arrendamento de instalações</t>
  </si>
  <si>
    <t>Utilities</t>
  </si>
  <si>
    <t>Taxas de comunicação</t>
  </si>
  <si>
    <t>Viaturas e Despesas Correntes</t>
  </si>
  <si>
    <t>Despesas com viaturas ligeiras</t>
  </si>
  <si>
    <t>Viaturas ligeiras</t>
  </si>
  <si>
    <t>Outras despesas com meios circulantes/viaturas</t>
  </si>
  <si>
    <t>Equipamento e Materiais</t>
  </si>
  <si>
    <t>Material de escritório</t>
  </si>
  <si>
    <t>Segurança do Escritório</t>
  </si>
  <si>
    <t>Computadores e equipamento de comunicação</t>
  </si>
  <si>
    <t>Apetrechos/Mobiliário de Escritório e outro equipamento.</t>
  </si>
  <si>
    <t>Modalidades</t>
  </si>
  <si>
    <t>Método de Cálculo</t>
  </si>
  <si>
    <t>I. Modalidade de Transferência de Comida</t>
  </si>
  <si>
    <t>Custo real dos serviços conforme a factura ou declaração enviada</t>
  </si>
  <si>
    <t>III.  Modalidade de Transferência de FC</t>
  </si>
  <si>
    <t>IV. Serviços Técnicos/de Especialistas</t>
  </si>
  <si>
    <t>VI. Taxa de Gestão</t>
  </si>
  <si>
    <t>* Despesa de serviço real de acordo com a fatura ou declaração enviada para todas as despesas da modalidade Comida planeadas como despesas "não baseadas em TM" (sendo despesas que não integram a taxa de categoria de pagamento por tonelada métrica)</t>
  </si>
  <si>
    <t># Nr de meses</t>
  </si>
  <si>
    <t>Moeda</t>
  </si>
  <si>
    <t>Total Modalidade de Transferência de Comida (Secção I.)</t>
  </si>
  <si>
    <t>Total da Modalidade de Transferência de Dinheiro (Secção II.)</t>
  </si>
  <si>
    <t>Total da Modalidade de TC (Secção III.)</t>
  </si>
  <si>
    <t>Total dos Serviços Técnicos/Especialistas (Secção IV.)</t>
  </si>
  <si>
    <t>Subtotal Secção I. a IV.</t>
  </si>
  <si>
    <t>Budget Consolidation      ----- For WFP Internal Use only</t>
  </si>
  <si>
    <t>Orçamento Consolidado - Para uso interno e exclusivo do PAM</t>
  </si>
  <si>
    <t>Modalidade de Transferência de Comida</t>
  </si>
  <si>
    <t>Custos Fixos</t>
  </si>
  <si>
    <t>Repartição do orçamento nas Secções V. e VI. *</t>
  </si>
  <si>
    <t>Despesas de entrega e distribuição (baseadas em TM)</t>
  </si>
  <si>
    <t>Segundo a entrada na Secção I., despesas baseadas em TM</t>
  </si>
  <si>
    <t>Despesas de entrega e distribuição (não baseadas em TM)</t>
  </si>
  <si>
    <t>Segundo a entrada na Secção I., despesas não baseadas em TM</t>
  </si>
  <si>
    <t>Custos de Entrega e Distribuição</t>
  </si>
  <si>
    <t>Conforme dados introduzidos na Secção I.</t>
  </si>
  <si>
    <t>Total dos Custos do Parceiro de Cooperação</t>
  </si>
  <si>
    <t>Modalidade de Transferência de Dinheiro</t>
  </si>
  <si>
    <t>Conforme dados introduzidos na Secção II.</t>
  </si>
  <si>
    <t xml:space="preserve">Custos de Entrega e Distribuição  - % do Valor de TBD </t>
  </si>
  <si>
    <t>Modalidade de Transferência de FC</t>
  </si>
  <si>
    <t>Conforme dados introduzidos na Secção III.</t>
  </si>
  <si>
    <t>Implementação</t>
  </si>
  <si>
    <t>Servicos Contratados - Monitoria</t>
  </si>
  <si>
    <t>Servicos Contratados - Outros</t>
  </si>
  <si>
    <t>Repartição do orçamento nas Secção IV. (linha 'Estudos' and 'Outros Servicos Contratados') MAIS porção do orçamento das Secçoes V. e VI. *</t>
  </si>
  <si>
    <t>Grand total</t>
  </si>
  <si>
    <t>* Os Custos das Secções V. e VI. Foram repartidos entre Comida, TBD, FC e 'Implementação' baseado nos valores introduzidos nas quatro categorias de custos mencionadas nas secções I. a IV.</t>
  </si>
  <si>
    <t>WINGS Commitment Mapping ----- For WFP Internal Use only</t>
  </si>
  <si>
    <t xml:space="preserve">This sheet map the costs inserted in the 'FLA Budget' and 'Staff Breakdown' worksheets to the Cost Categories, Material Group and GL code according to the new cost structure </t>
  </si>
  <si>
    <t xml:space="preserve">FLA Commitment and expenditure items under Service Outline Agreement Creation </t>
  </si>
  <si>
    <t>Value in USD</t>
  </si>
  <si>
    <t xml:space="preserve"> FLA BUDGET ITEM </t>
  </si>
  <si>
    <t xml:space="preserve"> CPB - High Level Cost Category </t>
  </si>
  <si>
    <t xml:space="preserve"> Commitment Item Description</t>
  </si>
  <si>
    <t xml:space="preserve">Material Group </t>
  </si>
  <si>
    <t xml:space="preserve"> Cost Category </t>
  </si>
  <si>
    <t xml:space="preserve"> GL account </t>
  </si>
  <si>
    <t xml:space="preserve"> GL description </t>
  </si>
  <si>
    <t xml:space="preserve"> Section </t>
  </si>
  <si>
    <t xml:space="preserve"> Description </t>
  </si>
  <si>
    <t xml:space="preserve">I </t>
  </si>
  <si>
    <t xml:space="preserve">Food Transfer Modality </t>
  </si>
  <si>
    <t>Food</t>
  </si>
  <si>
    <t>CPC Delivery and Distribution: FLA (NGO) Expenses</t>
  </si>
  <si>
    <t>D001002</t>
  </si>
  <si>
    <t>FL</t>
  </si>
  <si>
    <t>Delivery and Distribution costs: FLA (NGO) Expenses</t>
  </si>
  <si>
    <t>V</t>
  </si>
  <si>
    <t>CP Direct Support Costs</t>
  </si>
  <si>
    <t>CPC Fixed costs: FLA (NGO) Expenses</t>
  </si>
  <si>
    <t>P002001</t>
  </si>
  <si>
    <t>Other FLA (NGO) Expenses</t>
  </si>
  <si>
    <t xml:space="preserve">Total Food Transfer </t>
  </si>
  <si>
    <t>II</t>
  </si>
  <si>
    <t xml:space="preserve">CBT Transfer Modality </t>
  </si>
  <si>
    <t>CBT &amp; CV</t>
  </si>
  <si>
    <t>CBT Delivery and Distribution costs: FLA (NGO) Exp</t>
  </si>
  <si>
    <t>CD</t>
  </si>
  <si>
    <t>CBT Fixed costs: FLA (NGO) Expenses</t>
  </si>
  <si>
    <t xml:space="preserve">Total CBT Transfer </t>
  </si>
  <si>
    <t>III</t>
  </si>
  <si>
    <t xml:space="preserve">CS Transfer Modality </t>
  </si>
  <si>
    <t>Capacity Strengthening</t>
  </si>
  <si>
    <t>CS Delivery and Distribution costs: FLA (NGO) Expe</t>
  </si>
  <si>
    <t>SB</t>
  </si>
  <si>
    <t>Operational Expenses</t>
  </si>
  <si>
    <t>CS Fixed costs: FLA (NGO) Expenses</t>
  </si>
  <si>
    <t xml:space="preserve">Total CS Transfer </t>
  </si>
  <si>
    <t>IV + V</t>
  </si>
  <si>
    <t>Technical/Specialist Services +  CP Direct Support Costs</t>
  </si>
  <si>
    <t>Implementation</t>
  </si>
  <si>
    <t>Evaluation</t>
  </si>
  <si>
    <t>P001005</t>
  </si>
  <si>
    <t>IA</t>
  </si>
  <si>
    <t>Cont. Serv. Evaluation</t>
  </si>
  <si>
    <t>Mid-Term Evaluation</t>
  </si>
  <si>
    <t>P001003</t>
  </si>
  <si>
    <t>Monitoring</t>
  </si>
  <si>
    <t>P001004</t>
  </si>
  <si>
    <t>Cont. Serv. Monitoring</t>
  </si>
  <si>
    <t>Assessment</t>
  </si>
  <si>
    <t>P001007</t>
  </si>
  <si>
    <t>Cont. Services: Assessments/Pre-Appraisal</t>
  </si>
  <si>
    <t>Other Contracted Services</t>
  </si>
  <si>
    <t>P001006</t>
  </si>
  <si>
    <t>Activity Management Costs-Operational Expenses</t>
  </si>
  <si>
    <t>Total Implementation</t>
  </si>
  <si>
    <t>Actividade 8</t>
  </si>
  <si>
    <t>Actividade 9</t>
  </si>
  <si>
    <t>Actividade 10</t>
  </si>
  <si>
    <t>Actividade 11</t>
  </si>
  <si>
    <t>Actividade 12</t>
  </si>
  <si>
    <t>Actividade 13</t>
  </si>
  <si>
    <t>Actividade 14</t>
  </si>
  <si>
    <t>Actividade 15</t>
  </si>
  <si>
    <t>Actividade 16</t>
  </si>
  <si>
    <t>Actividade 17</t>
  </si>
  <si>
    <t>Actividade 18</t>
  </si>
  <si>
    <t>Actividade 19</t>
  </si>
  <si>
    <t>Actividade 20</t>
  </si>
  <si>
    <t>Actividade 21</t>
  </si>
  <si>
    <t>Actividade 22</t>
  </si>
  <si>
    <t>Actividade 23</t>
  </si>
  <si>
    <t>Actividade 24</t>
  </si>
  <si>
    <t>Actividade 25</t>
  </si>
  <si>
    <r>
      <t xml:space="preserve">* </t>
    </r>
    <r>
      <rPr>
        <b/>
        <sz val="9"/>
        <rFont val="Arial"/>
        <family val="2"/>
      </rPr>
      <t xml:space="preserve">NOTA </t>
    </r>
    <r>
      <rPr>
        <sz val="9"/>
        <rFont val="Arial"/>
        <family val="2"/>
      </rPr>
      <t>em</t>
    </r>
    <r>
      <rPr>
        <b/>
        <sz val="9"/>
        <rFont val="Arial"/>
        <family val="2"/>
      </rPr>
      <t xml:space="preserve"> "Comida - Custos de transferência, secção I. (não baseados em TM)" </t>
    </r>
    <r>
      <rPr>
        <sz val="9"/>
        <rFont val="Arial"/>
        <family val="2"/>
      </rPr>
      <t>Alocação da Categoria de Custos de Pessoal: Esta alocação por categoria de custos deve ser selecionada para os custos salariais do Pessoal na modalidade Comida que não integrem a taxa por categoria de pagamento por tonelada métrica.</t>
    </r>
  </si>
  <si>
    <t>(introduzir dados na componente "Detalhes do Pessoal")</t>
  </si>
  <si>
    <t>(introduzir dados na componente "Detalhes de Pessoal")</t>
  </si>
  <si>
    <t>na folha 'Notas Técnicas' informação sobre custos/despesas que se enquadram nas linhas referentes a  Secção IV.</t>
  </si>
  <si>
    <t>na folha 'Notas Técnicas' informação sobre custos/despesas que se enquadram nas linhas referentes a Secção V.</t>
  </si>
  <si>
    <t>Atividade 1</t>
  </si>
  <si>
    <t>na folha 'Notas Técnicas' informação sobre custos/despesas que se enquadram nas linhas referentes a Modalidade de Transfência de comida</t>
  </si>
  <si>
    <t>na folha 'Notas Técnicas' informação sobre custos/despesas que se enquadram nas linhas referentes a Modalidade de Transfência de Dinheiro</t>
  </si>
  <si>
    <t>na folha 'Notas Técnicas' informação sobre custos/despesas que se enquadram nas linhas referentes a Modalidade de Transfência de FC</t>
  </si>
  <si>
    <t>Custos de Monitorização</t>
  </si>
  <si>
    <t>Custos de Estudos (Avaliações)</t>
  </si>
  <si>
    <t>Arrendamento de Escritórios e Despesas correntes</t>
  </si>
  <si>
    <t>Transporte de Equipamentos e custos relacionados</t>
  </si>
  <si>
    <t>Distrito</t>
  </si>
  <si>
    <t xml:space="preserve">Equipamento de TI/Comunicação </t>
  </si>
  <si>
    <t>Outros custos de avaliação</t>
  </si>
  <si>
    <t xml:space="preserve">Avaliação Intercalar </t>
  </si>
  <si>
    <t>Outros custos de Avaliação intercalar relacionados com o servico prestado (i.e. Equipamento TI/Comunicação, custos de transporte/veiculos, outros custos).</t>
  </si>
  <si>
    <t>Outros custos i.e. seleção, sensibilização, registo, manutenção, e feedback e gestão de bases de dados de beneficiarios</t>
  </si>
  <si>
    <t>* A base dos custos alocados sob este elemento de custo deve ser o número de funcionários planificados nesta categoria de custo.
* A base dos custos alocados ão abrigo deste elemento de custo deve ser o número de funcionários previstos nesta categoria de custo.
* A base dos custos alocados ão abrigo deste elemento de custo deve ser o número de funcionários previstos nesta categoria de custo.</t>
  </si>
  <si>
    <t>Consumíveis directamente relacionados ão mecanismo de Entrega (por exemplo, impressão de senhas/cupões, consumíveis como log-books, cartões de débito, etc.) **</t>
  </si>
  <si>
    <t xml:space="preserve">Cobre custos relacionados com reuniões ou workshops desde que estes estejam relacionados com fortalecimento de capacidade local/nacional </t>
  </si>
  <si>
    <t>Outros custos de Estudos (avaliações) relacionados com o servico prestado (i.e. Equipamento TI/Comunicação, custos de transporte/veiculos, outros custos).</t>
  </si>
  <si>
    <t>Estudos (avaliações) VS Subtotal Seccao I. to IV. (%)</t>
  </si>
  <si>
    <t>Custos de Entrega e Distribuição - taxa/TM</t>
  </si>
  <si>
    <t>Esta folha agrega os custos inseridos nas folhas  Orcamento do acordo e Custos detalhados de Pessoal em conformidade com o Formato do Orçamento do Escritório Nacional do PAM Revisto</t>
  </si>
  <si>
    <t>Repartição do orçamento nas Secção IV. (linha 'Avaliacão') MAIS porção do orçamento das Secçoes V. e VI. *</t>
  </si>
  <si>
    <t>Servicos Contratados - Avaliacão</t>
  </si>
  <si>
    <t>Repartição do orçamento nas Secção IV. (linha 'Avaliacão Intercalar' e 'Monitoria') MAIS porção do orçamento das Secçoes V. e VI. *</t>
  </si>
  <si>
    <t xml:space="preserve">Total do Orçamento do FLA em conformidade com os dados introduzidos na folha 'Orçamento do FLA' </t>
  </si>
  <si>
    <t xml:space="preserve">Custo Planificado para o Género por Atividade para o período do FLA </t>
  </si>
  <si>
    <t>Custo Planificado para o Género por Atividade</t>
  </si>
  <si>
    <t>Atividade 2</t>
  </si>
  <si>
    <t>Atividade 3</t>
  </si>
  <si>
    <t>Atividade 4</t>
  </si>
  <si>
    <t>Atividade 7</t>
  </si>
  <si>
    <t>Atividade 5</t>
  </si>
  <si>
    <t>Alocação da Atividade do Trabalhador (%)</t>
  </si>
  <si>
    <r>
      <rPr>
        <b/>
        <sz val="11"/>
        <color rgb="FF1F497D"/>
        <rFont val="Calibri"/>
        <family val="2"/>
      </rPr>
      <t>Não baseadas em TM</t>
    </r>
    <r>
      <rPr>
        <sz val="11"/>
        <color rgb="FF1F497D"/>
        <rFont val="Calibri"/>
        <family val="2"/>
      </rPr>
      <t xml:space="preserve">
Estas colunas fornecem informações sobre as despesas que devem ser consideradas como náo baseadas em TM</t>
    </r>
  </si>
  <si>
    <t xml:space="preserve">** Os custos referentes a 'Equipamentos e Suprimentos' que estao relacionados ao ustos de Apoio Direto ao PC devem ser inseridos na secçao V. </t>
  </si>
  <si>
    <t xml:space="preserve">V.  Custos de Apoio Direto ao PC </t>
  </si>
  <si>
    <t>V.  Custos Diretos de Apoio ao PC</t>
  </si>
  <si>
    <t>Custos Planificados para o Gênero VS Total dos Custos Diretos de Apoio ao PC</t>
  </si>
  <si>
    <t>Total dos Custos Diretos do PC (Secção V.)</t>
  </si>
  <si>
    <t>Total de Custos de Apoio Direto ao PC</t>
  </si>
  <si>
    <t>Total dos Custos Diretos do Parceiro de Cooperação (I + II + III + IV + V)</t>
  </si>
  <si>
    <t>PC Custos Diretos de Apoio, Secção V.</t>
  </si>
  <si>
    <t>7% do total do montante pagável pelos Custos Diretos de Apoio do Parceiro de Cooperação</t>
  </si>
  <si>
    <t>FC – Custos de Transferência, secção III.</t>
  </si>
  <si>
    <t>Custos de pessoal e custos relacionados com pessoal envolvido nas atividades de Avaliação deverão ser incluidos neste campo (e não da folha "Detalhes do Pessoal", incluindo outros custos de pessoal de avaliação e despesas de viagem.</t>
  </si>
  <si>
    <t>Custos de pessoal e custos relacionados com pessoal envolvido nas atividades de Monitoria deverão ser incluidos neste campo (e não na folha "Detalhes do Pessoal", incluindo outros custos de pessoal de monitoria e despesas de viagem.</t>
  </si>
  <si>
    <t>Custos de pessoal e custos relacionados com pessoal envolvido nas atividades de Avaliação intercalar deverão ser incluidos neste campo (e não da folha "Detalhes do Pessoal", incluindo outros custos de pessoal de avaliação intercalar.</t>
  </si>
  <si>
    <t>Custos de todo e qualquer servico subcontratado incluindo atividades relacionadas com o cluster de logistica</t>
  </si>
  <si>
    <t>Custos de pessoal e custos relacionados com pessoal envolvido nas atividades de Estudos (avaliações) deverão ser incluidos neste campo (e não da folha "Detalhes do Pessoal", incluindo outros custos de pessoal de Estudos (avaliações).</t>
  </si>
  <si>
    <t xml:space="preserve">Nota:  Importante sublinhar que a monitoria das atividades de distribuição de comida/CBT devem ser alocadas nas seccões I e II desta folha de orçamento. De mesmo modo, quando o parceiro implementa atividades relacionadas com fortalecimento de capacidades ao Governo na ausência de capacidade Nacional (sendo o Governo o beneficiário primário), os custos deverão ser alocados na secção III (FC).  </t>
  </si>
  <si>
    <t>Salários do pessoal no Escritório Nacional do PC que faz a supervisão e apoio a todas as atividades, como por exemplo, a Administração e a Gestão do Programa.</t>
  </si>
  <si>
    <t>Custos de suprimentos diretamente relacionados com as atividades de FC</t>
  </si>
  <si>
    <t>N.º do Trabalhador</t>
  </si>
  <si>
    <t>Custos de Salários com pessoal relacionado dietamente com a distribuição de comida (com exceção do trabalho eventual/sazonal que deve ser registado na rubrica orçamental "Armazenamento". Os custos salariais de qualquer outro funcionário que trabalha na Transferência de Comida devem ser inseridos aqui).</t>
  </si>
  <si>
    <r>
      <t xml:space="preserve">Custo com os salários do pessoal que trabalha na modalidade CBT, incluindo pessoal directamente envolvido com o movimento de CBT para os beneficiários </t>
    </r>
    <r>
      <rPr>
        <i/>
        <sz val="11"/>
        <rFont val="Calibri"/>
        <family val="2"/>
      </rPr>
      <t>(Todos os funcionários que trabalham na modalidade CBT, incluindo o pessoal da Distribuição, devem ser orçamentados nesta linha).</t>
    </r>
  </si>
  <si>
    <t>Hardware e software de TI diretamente relacionados com o mecanismo de entrega (que inclui a configuração e operação de mecanismos de entrega de CBT)**</t>
  </si>
  <si>
    <r>
      <t>Taxas de serviços comerciais (</t>
    </r>
    <r>
      <rPr>
        <i/>
        <sz val="11"/>
        <color rgb="FF222222"/>
        <rFont val="Calibri"/>
        <family val="2"/>
      </rPr>
      <t>que incluem prestadores de serviços comerciais como TI / telecomunicações, bancos, agentes de caixa, retalhistas e empresas de segurança; e equipamentos</t>
    </r>
    <r>
      <rPr>
        <sz val="11"/>
        <color rgb="FF222222"/>
        <rFont val="Calibri"/>
        <family val="2"/>
      </rPr>
      <t>).</t>
    </r>
  </si>
  <si>
    <t xml:space="preserve">** Deve incluir custos diretamente relacionados com este mecanismo de Entrega. Os custos de 'hardware e software de TI' e 'Consumíveis' que estão relacionados com os custos directos de Apoio ão PC fixos devem ser capturados na secção V. </t>
  </si>
  <si>
    <t>Custos de equipamento diretamente relacionados com modalidade de FC ou equipamento que será entregue ao Governo Despesas com suprimentos directamente relacionados com as atividades de FC</t>
  </si>
  <si>
    <t>Orçamento do FLA -  Versão de julho de 2023</t>
  </si>
  <si>
    <t>Salários do Pessoal (baseado em TM)</t>
  </si>
  <si>
    <t>Salários do Pessoal (não baseado em TM)</t>
  </si>
  <si>
    <t>Outras despesas relacionadas com o pessoal (baseado em TM)</t>
  </si>
  <si>
    <t>Outras despesas relacionadas com o pessoal (não baseado em TM)</t>
  </si>
  <si>
    <t>Transporte (baseado em TM)</t>
  </si>
  <si>
    <t>Armazenamento (baseado em TM)</t>
  </si>
  <si>
    <t>Armazenamento (não baseado em TM)</t>
  </si>
  <si>
    <t>Gestão da Comida e Serviços de Transformação (baseado em TM)</t>
  </si>
  <si>
    <t>Gestão da Comida e Serviços de Transformação (não baseado em TM)</t>
  </si>
  <si>
    <t>Comida - Custos variáveis, Secção I. (baseados em TM)</t>
  </si>
  <si>
    <r>
      <t xml:space="preserve">​Para despesa baseada em TM ---&gt;​​ </t>
    </r>
    <r>
      <rPr>
        <sz val="11"/>
        <rFont val="Calibri"/>
        <family val="2"/>
      </rPr>
      <t>Taxa por tonelada métrica: TM distribuídas X taxa por TM</t>
    </r>
  </si>
  <si>
    <r>
      <rPr>
        <b/>
        <sz val="11"/>
        <rFont val="Calibri"/>
        <family val="2"/>
      </rPr>
      <t xml:space="preserve">Para despesa não baseada em TM ---&gt; </t>
    </r>
    <r>
      <rPr>
        <sz val="11"/>
        <rFont val="Calibri"/>
        <family val="2"/>
      </rPr>
      <t>Baseada em despesas reais *</t>
    </r>
  </si>
  <si>
    <r>
      <t>Avaliação</t>
    </r>
    <r>
      <rPr>
        <sz val="11"/>
        <color rgb="FF000000"/>
        <rFont val="Calibri"/>
        <family val="2"/>
      </rPr>
      <t xml:space="preserve">
Custos relacionados com gestão e implementacão de avaliações de forma descentralizada (subcontratada) incluindo custos de workshops, impressões e traducão dos relatorios de avaliacão .</t>
    </r>
  </si>
  <si>
    <r>
      <t xml:space="preserve">Custos de Monitoria </t>
    </r>
    <r>
      <rPr>
        <sz val="11"/>
        <color rgb="FF000000"/>
        <rFont val="Calibri"/>
        <family val="2"/>
      </rPr>
      <t xml:space="preserve">
Custos de monitoria e monitoria pós-distribuição de comida/baseadas em dinheiro conduzidas por parceiros subcontratados devido a constrangimentos de capacidade ou acesso.</t>
    </r>
  </si>
  <si>
    <r>
      <t>Estudos (avaliações)</t>
    </r>
    <r>
      <rPr>
        <sz val="11"/>
        <color rgb="FF000000"/>
        <rFont val="Calibri"/>
        <family val="2"/>
      </rPr>
      <t xml:space="preserve">
Custos de outras ONG's, tais como custos relacionados com estudos não-periodicos especificos a determinada actividade (i.e. estudos para determinar pontos de distribuição, estudos de mercado relacionados com a actividade.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</si>
</sst>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_ &quot;MT&quot;"/>
    <numFmt numFmtId="167" formatCode="_-[$$-409]* #,##0_ ;_-[$$-409]* \-#,##0\ ;_-[$$-409]* &quot;-&quot;??_ ;_-@_ "/>
    <numFmt numFmtId="168" formatCode="[$₹-445]\ #,##0;[$₹-445]\ \-#,##0"/>
    <numFmt numFmtId="169" formatCode="[$-C09]dd\-mmm\-yy;@"/>
    <numFmt numFmtId="170" formatCode="_-* #,##0.0_-;\-* #,##0.0_-;_-* &quot;-&quot;??_-;_-@_-"/>
  </numFmts>
  <fonts count="43" x14ac:knownFonts="1"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rgb="FFFF0000"/>
      <name val="Arial"/>
      <family val="2"/>
    </font>
    <font>
      <b/>
      <sz val="9"/>
      <color rgb="FF1F497D"/>
      <name val="Arial"/>
      <family val="2"/>
    </font>
    <font>
      <sz val="9"/>
      <color rgb="FFC00000"/>
      <name val="Arial"/>
      <family val="2"/>
    </font>
    <font>
      <i/>
      <sz val="9"/>
      <color rgb="FF000000"/>
      <name val="Arial"/>
      <family val="2"/>
    </font>
    <font>
      <i/>
      <sz val="9"/>
      <color rgb="FFFFFFFF"/>
      <name val="Arial"/>
      <family val="2"/>
    </font>
    <font>
      <b/>
      <i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F2F2F2"/>
      <name val="Arial"/>
      <family val="2"/>
    </font>
    <font>
      <sz val="9"/>
      <color rgb="FFF2F2F2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sz val="8"/>
      <color rgb="FFC00000"/>
      <name val="Arial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b/>
      <i/>
      <sz val="10"/>
      <color rgb="FF1F497D"/>
      <name val="Arial"/>
      <family val="2"/>
    </font>
    <font>
      <b/>
      <sz val="14"/>
      <color rgb="FF1F497D"/>
      <name val="Arial"/>
      <family val="2"/>
    </font>
    <font>
      <sz val="11"/>
      <color rgb="FF222222"/>
      <name val="Calibri"/>
      <family val="2"/>
    </font>
    <font>
      <sz val="10"/>
      <color rgb="FF000000"/>
      <name val="Calibri"/>
      <family val="2"/>
    </font>
    <font>
      <sz val="9"/>
      <color rgb="FFFF0000"/>
      <name val="Arial"/>
      <family val="2"/>
    </font>
    <font>
      <b/>
      <sz val="11"/>
      <color rgb="FF1F497D"/>
      <name val="Calibri"/>
      <family val="2"/>
    </font>
    <font>
      <sz val="11"/>
      <color rgb="FF1F497D"/>
      <name val="Calibri"/>
      <family val="2"/>
    </font>
    <font>
      <i/>
      <sz val="11"/>
      <color rgb="FF222222"/>
      <name val="Calibri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i/>
      <sz val="8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0"/>
      <name val="Calibri"/>
      <family val="2"/>
    </font>
  </fonts>
  <fills count="18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4BD97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4BD97"/>
        <bgColor rgb="FFFFFFFF"/>
      </patternFill>
    </fill>
    <fill>
      <patternFill patternType="solid">
        <fgColor rgb="FFC4BD97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4BD97"/>
        <bgColor rgb="FFFFFFFF"/>
      </patternFill>
    </fill>
    <fill>
      <patternFill patternType="solid">
        <fgColor rgb="FFC4BD9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4BD9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9CC2E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2F75B5"/>
        <bgColor rgb="FFFFFFFF"/>
      </patternFill>
    </fill>
    <fill>
      <patternFill patternType="solid">
        <fgColor rgb="FF538DD5"/>
        <bgColor rgb="FFFFFFFF"/>
      </patternFill>
    </fill>
    <fill>
      <patternFill patternType="solid">
        <fgColor rgb="FF9CC2E5"/>
        <bgColor rgb="FFFFFFFF"/>
      </patternFill>
    </fill>
    <fill>
      <patternFill patternType="solid">
        <fgColor rgb="FF9CC2E5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C5D9F1"/>
        <bgColor rgb="FFFFFFFF"/>
      </patternFill>
    </fill>
  </fills>
  <borders count="23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BFBFBF"/>
      </right>
      <top style="medium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000000"/>
      </top>
      <bottom style="thin">
        <color rgb="FFBFBFBF"/>
      </bottom>
      <diagonal/>
    </border>
    <border>
      <left style="hair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hair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medium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/>
      <top style="thin">
        <color rgb="FF000000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333399"/>
      </bottom>
      <diagonal/>
    </border>
    <border>
      <left style="thin">
        <color rgb="FF000000"/>
      </left>
      <right/>
      <top style="hair">
        <color rgb="FF000000"/>
      </top>
      <bottom style="hair">
        <color rgb="FF333399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000000"/>
      </left>
      <right/>
      <top/>
      <bottom style="thin">
        <color rgb="FFD8D8D8"/>
      </bottom>
      <diagonal/>
    </border>
    <border>
      <left style="thin">
        <color rgb="FF000000"/>
      </left>
      <right/>
      <top style="thin">
        <color rgb="FFD8D8D8"/>
      </top>
      <bottom style="thin">
        <color rgb="FFD8D8D8"/>
      </bottom>
      <diagonal/>
    </border>
    <border>
      <left style="thin">
        <color rgb="FF000000"/>
      </left>
      <right/>
      <top style="thin">
        <color rgb="FFD8D8D8"/>
      </top>
      <bottom/>
      <diagonal/>
    </border>
    <border>
      <left/>
      <right/>
      <top/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000000"/>
      </left>
      <right/>
      <top/>
      <bottom style="thin">
        <color rgb="FFD8D8D8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BFBFBF"/>
      </left>
      <right/>
      <top style="medium">
        <color rgb="FF000000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000000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A5A5A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A5A5A5"/>
      </top>
      <bottom style="hair">
        <color rgb="FFA5A5A5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BFBFBF"/>
      </top>
      <bottom style="thin">
        <color rgb="FFBFBFBF"/>
      </bottom>
      <diagonal/>
    </border>
    <border>
      <left style="thin">
        <color rgb="FF000000"/>
      </left>
      <right/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BFBFB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BFBFBF"/>
      </bottom>
      <diagonal/>
    </border>
    <border>
      <left/>
      <right style="thin">
        <color rgb="FF000000"/>
      </right>
      <top style="thin">
        <color rgb="FFBFBFBF"/>
      </top>
      <bottom style="thin">
        <color rgb="FFBFBFBF"/>
      </bottom>
      <diagonal/>
    </border>
    <border>
      <left/>
      <right style="thin">
        <color rgb="FF000000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000000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A5A5A5"/>
      </bottom>
      <diagonal/>
    </border>
    <border>
      <left/>
      <right/>
      <top style="medium">
        <color rgb="FF000000"/>
      </top>
      <bottom style="thin">
        <color rgb="FFA5A5A5"/>
      </bottom>
      <diagonal/>
    </border>
    <border>
      <left/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A5A5A5"/>
      </top>
      <bottom style="medium">
        <color rgb="FF000000"/>
      </bottom>
      <diagonal/>
    </border>
    <border>
      <left/>
      <right/>
      <top style="thin">
        <color rgb="FFA5A5A5"/>
      </top>
      <bottom style="medium">
        <color rgb="FF000000"/>
      </bottom>
      <diagonal/>
    </border>
    <border>
      <left/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BFBFB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4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/>
    <xf numFmtId="0" fontId="1" fillId="0" borderId="0"/>
  </cellStyleXfs>
  <cellXfs count="519">
    <xf numFmtId="0" fontId="0" fillId="0" borderId="0" xfId="0"/>
    <xf numFmtId="0" fontId="4" fillId="2" borderId="1" xfId="0" applyFont="1" applyFill="1" applyBorder="1" applyAlignment="1" applyProtection="1">
      <alignment vertical="center"/>
      <protection locked="0"/>
    </xf>
    <xf numFmtId="165" fontId="4" fillId="2" borderId="1" xfId="2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165" fontId="3" fillId="3" borderId="2" xfId="2" applyNumberFormat="1" applyFont="1" applyFill="1" applyBorder="1" applyAlignment="1">
      <alignment horizontal="center" vertical="center"/>
    </xf>
    <xf numFmtId="165" fontId="4" fillId="4" borderId="3" xfId="2" applyNumberFormat="1" applyFont="1" applyFill="1" applyBorder="1" applyAlignment="1">
      <alignment vertical="center"/>
    </xf>
    <xf numFmtId="165" fontId="3" fillId="5" borderId="4" xfId="2" applyNumberFormat="1" applyFont="1" applyFill="1" applyBorder="1" applyAlignment="1">
      <alignment horizontal="center" vertical="center"/>
    </xf>
    <xf numFmtId="165" fontId="3" fillId="6" borderId="5" xfId="2" applyNumberFormat="1" applyFont="1" applyFill="1" applyBorder="1" applyAlignment="1">
      <alignment horizontal="center" vertical="center"/>
    </xf>
    <xf numFmtId="165" fontId="3" fillId="7" borderId="6" xfId="2" applyNumberFormat="1" applyFont="1" applyFill="1" applyBorder="1" applyAlignment="1">
      <alignment horizontal="center" vertical="center"/>
    </xf>
    <xf numFmtId="165" fontId="3" fillId="8" borderId="7" xfId="2" applyNumberFormat="1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9" borderId="8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165" fontId="3" fillId="2" borderId="1" xfId="2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165" fontId="4" fillId="2" borderId="1" xfId="2" applyNumberFormat="1" applyFont="1" applyFill="1" applyBorder="1" applyProtection="1">
      <protection locked="0"/>
    </xf>
    <xf numFmtId="165" fontId="4" fillId="2" borderId="1" xfId="2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10" borderId="9" xfId="0" applyFont="1" applyFill="1" applyBorder="1" applyAlignment="1">
      <alignment vertical="center"/>
    </xf>
    <xf numFmtId="165" fontId="4" fillId="2" borderId="1" xfId="2" applyNumberFormat="1" applyFont="1" applyFill="1" applyBorder="1"/>
    <xf numFmtId="165" fontId="4" fillId="2" borderId="1" xfId="2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7" borderId="6" xfId="2" applyNumberFormat="1" applyFont="1" applyFill="1" applyBorder="1" applyAlignment="1">
      <alignment vertical="center"/>
    </xf>
    <xf numFmtId="165" fontId="4" fillId="10" borderId="9" xfId="2" applyNumberFormat="1" applyFont="1" applyFill="1" applyBorder="1" applyAlignment="1">
      <alignment vertical="center"/>
    </xf>
    <xf numFmtId="0" fontId="10" fillId="2" borderId="1" xfId="0" applyFont="1" applyFill="1" applyBorder="1" applyProtection="1">
      <protection locked="0"/>
    </xf>
    <xf numFmtId="165" fontId="4" fillId="2" borderId="1" xfId="2" applyNumberFormat="1" applyFont="1" applyFill="1" applyBorder="1" applyAlignment="1">
      <alignment vertical="center"/>
    </xf>
    <xf numFmtId="9" fontId="4" fillId="11" borderId="10" xfId="3" applyFont="1" applyFill="1" applyBorder="1" applyAlignment="1">
      <alignment vertical="center"/>
    </xf>
    <xf numFmtId="165" fontId="4" fillId="12" borderId="11" xfId="2" applyNumberFormat="1" applyFont="1" applyFill="1" applyBorder="1" applyAlignment="1">
      <alignment vertical="center"/>
    </xf>
    <xf numFmtId="165" fontId="4" fillId="13" borderId="12" xfId="2" applyNumberFormat="1" applyFont="1" applyFill="1" applyBorder="1" applyAlignment="1">
      <alignment vertical="center"/>
    </xf>
    <xf numFmtId="9" fontId="4" fillId="14" borderId="13" xfId="3" applyFont="1" applyFill="1" applyBorder="1" applyAlignment="1">
      <alignment vertical="center"/>
    </xf>
    <xf numFmtId="165" fontId="4" fillId="15" borderId="14" xfId="2" applyNumberFormat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wrapText="1"/>
      <protection locked="0"/>
    </xf>
    <xf numFmtId="9" fontId="10" fillId="11" borderId="10" xfId="3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9" fontId="4" fillId="16" borderId="15" xfId="3" applyFont="1" applyFill="1" applyBorder="1" applyAlignment="1">
      <alignment vertical="center"/>
    </xf>
    <xf numFmtId="9" fontId="10" fillId="14" borderId="13" xfId="3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3" fontId="3" fillId="2" borderId="1" xfId="1" applyFont="1" applyFill="1" applyBorder="1" applyAlignment="1">
      <alignment horizontal="right" vertical="center"/>
    </xf>
    <xf numFmtId="43" fontId="3" fillId="17" borderId="17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18" borderId="18" xfId="0" applyFont="1" applyFill="1" applyBorder="1" applyAlignment="1">
      <alignment horizontal="left" vertical="center"/>
    </xf>
    <xf numFmtId="0" fontId="3" fillId="19" borderId="19" xfId="0" applyFont="1" applyFill="1" applyBorder="1" applyAlignment="1">
      <alignment horizontal="center" vertical="center"/>
    </xf>
    <xf numFmtId="0" fontId="3" fillId="20" borderId="20" xfId="0" applyFont="1" applyFill="1" applyBorder="1" applyAlignment="1">
      <alignment horizontal="center" vertical="center"/>
    </xf>
    <xf numFmtId="0" fontId="4" fillId="0" borderId="21" xfId="0" applyFont="1" applyBorder="1"/>
    <xf numFmtId="165" fontId="4" fillId="0" borderId="22" xfId="2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vertical="center"/>
    </xf>
    <xf numFmtId="165" fontId="4" fillId="21" borderId="23" xfId="2" applyNumberFormat="1" applyFont="1" applyFill="1" applyBorder="1" applyAlignment="1">
      <alignment vertical="center"/>
    </xf>
    <xf numFmtId="166" fontId="4" fillId="22" borderId="24" xfId="2" applyNumberFormat="1" applyFont="1" applyFill="1" applyBorder="1" applyAlignment="1">
      <alignment vertical="center"/>
    </xf>
    <xf numFmtId="165" fontId="4" fillId="23" borderId="25" xfId="2" applyNumberFormat="1" applyFont="1" applyFill="1" applyBorder="1" applyAlignment="1">
      <alignment vertical="center"/>
    </xf>
    <xf numFmtId="0" fontId="4" fillId="22" borderId="24" xfId="0" applyFont="1" applyFill="1" applyBorder="1" applyAlignment="1">
      <alignment vertical="center"/>
    </xf>
    <xf numFmtId="0" fontId="5" fillId="24" borderId="26" xfId="0" applyFont="1" applyFill="1" applyBorder="1" applyAlignment="1">
      <alignment horizontal="left" vertical="center"/>
    </xf>
    <xf numFmtId="0" fontId="5" fillId="24" borderId="26" xfId="0" applyFont="1" applyFill="1" applyBorder="1" applyAlignment="1">
      <alignment vertical="center"/>
    </xf>
    <xf numFmtId="165" fontId="7" fillId="0" borderId="0" xfId="2" applyNumberFormat="1" applyFont="1" applyAlignment="1">
      <alignment horizontal="center" vertical="center"/>
    </xf>
    <xf numFmtId="165" fontId="4" fillId="0" borderId="0" xfId="2" applyNumberFormat="1" applyFont="1" applyAlignment="1">
      <alignment vertical="center"/>
    </xf>
    <xf numFmtId="165" fontId="4" fillId="22" borderId="24" xfId="2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5" fontId="4" fillId="0" borderId="27" xfId="2" applyNumberFormat="1" applyFont="1" applyBorder="1" applyAlignment="1">
      <alignment vertical="center"/>
    </xf>
    <xf numFmtId="165" fontId="4" fillId="0" borderId="28" xfId="2" applyNumberFormat="1" applyFont="1" applyBorder="1" applyAlignment="1">
      <alignment vertical="center"/>
    </xf>
    <xf numFmtId="165" fontId="4" fillId="0" borderId="29" xfId="2" applyNumberFormat="1" applyFont="1" applyBorder="1" applyAlignment="1">
      <alignment vertical="center"/>
    </xf>
    <xf numFmtId="165" fontId="4" fillId="0" borderId="30" xfId="2" applyNumberFormat="1" applyFont="1" applyBorder="1" applyAlignment="1">
      <alignment vertical="center"/>
    </xf>
    <xf numFmtId="165" fontId="4" fillId="0" borderId="31" xfId="2" applyNumberFormat="1" applyFont="1" applyBorder="1" applyAlignment="1">
      <alignment vertical="center"/>
    </xf>
    <xf numFmtId="165" fontId="7" fillId="0" borderId="32" xfId="2" applyNumberFormat="1" applyFont="1" applyBorder="1" applyAlignment="1">
      <alignment horizontal="center" vertical="center"/>
    </xf>
    <xf numFmtId="0" fontId="4" fillId="25" borderId="33" xfId="0" applyFont="1" applyFill="1" applyBorder="1" applyAlignment="1">
      <alignment vertical="center"/>
    </xf>
    <xf numFmtId="165" fontId="4" fillId="0" borderId="32" xfId="2" applyNumberFormat="1" applyFont="1" applyBorder="1" applyAlignment="1">
      <alignment vertical="center"/>
    </xf>
    <xf numFmtId="0" fontId="4" fillId="26" borderId="34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textRotation="90"/>
    </xf>
    <xf numFmtId="0" fontId="10" fillId="2" borderId="1" xfId="0" applyFont="1" applyFill="1" applyBorder="1"/>
    <xf numFmtId="165" fontId="4" fillId="26" borderId="34" xfId="2" applyNumberFormat="1" applyFont="1" applyFill="1" applyBorder="1" applyAlignment="1">
      <alignment vertical="center"/>
    </xf>
    <xf numFmtId="0" fontId="4" fillId="0" borderId="0" xfId="0" applyFont="1"/>
    <xf numFmtId="165" fontId="3" fillId="0" borderId="35" xfId="2" applyNumberFormat="1" applyFont="1" applyBorder="1" applyAlignment="1">
      <alignment horizontal="center" vertical="center"/>
    </xf>
    <xf numFmtId="165" fontId="3" fillId="0" borderId="36" xfId="2" applyNumberFormat="1" applyFont="1" applyBorder="1" applyAlignment="1">
      <alignment horizontal="center" vertical="center"/>
    </xf>
    <xf numFmtId="0" fontId="4" fillId="22" borderId="24" xfId="0" applyFont="1" applyFill="1" applyBorder="1"/>
    <xf numFmtId="0" fontId="3" fillId="27" borderId="37" xfId="0" applyFont="1" applyFill="1" applyBorder="1" applyAlignment="1">
      <alignment vertical="center"/>
    </xf>
    <xf numFmtId="0" fontId="3" fillId="28" borderId="38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29" borderId="39" xfId="0" applyFont="1" applyFill="1" applyBorder="1" applyAlignment="1">
      <alignment horizontal="center" vertical="center"/>
    </xf>
    <xf numFmtId="0" fontId="3" fillId="30" borderId="40" xfId="0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165" fontId="3" fillId="13" borderId="12" xfId="2" applyNumberFormat="1" applyFont="1" applyFill="1" applyBorder="1" applyAlignment="1">
      <alignment horizontal="center" vertical="center"/>
    </xf>
    <xf numFmtId="165" fontId="3" fillId="0" borderId="42" xfId="2" applyNumberFormat="1" applyFont="1" applyBorder="1" applyAlignment="1">
      <alignment horizontal="center" vertical="center"/>
    </xf>
    <xf numFmtId="165" fontId="3" fillId="31" borderId="43" xfId="2" applyNumberFormat="1" applyFont="1" applyFill="1" applyBorder="1" applyAlignment="1">
      <alignment horizontal="center" vertical="center"/>
    </xf>
    <xf numFmtId="164" fontId="4" fillId="2" borderId="1" xfId="2" applyFont="1" applyFill="1" applyBorder="1"/>
    <xf numFmtId="0" fontId="4" fillId="32" borderId="44" xfId="0" applyFont="1" applyFill="1" applyBorder="1" applyAlignment="1">
      <alignment vertical="center"/>
    </xf>
    <xf numFmtId="0" fontId="4" fillId="33" borderId="45" xfId="0" applyFont="1" applyFill="1" applyBorder="1" applyAlignment="1" applyProtection="1">
      <alignment horizontal="left"/>
      <protection locked="0"/>
    </xf>
    <xf numFmtId="0" fontId="4" fillId="34" borderId="46" xfId="0" applyFont="1" applyFill="1" applyBorder="1" applyAlignment="1" applyProtection="1">
      <alignment horizontal="center" vertical="center"/>
      <protection locked="0"/>
    </xf>
    <xf numFmtId="165" fontId="4" fillId="34" borderId="46" xfId="2" applyNumberFormat="1" applyFont="1" applyFill="1" applyBorder="1" applyAlignment="1" applyProtection="1">
      <alignment horizontal="right" vertical="center"/>
      <protection locked="0"/>
    </xf>
    <xf numFmtId="165" fontId="4" fillId="35" borderId="47" xfId="2" applyNumberFormat="1" applyFont="1" applyFill="1" applyBorder="1" applyAlignment="1">
      <alignment horizontal="right" vertical="center"/>
    </xf>
    <xf numFmtId="9" fontId="4" fillId="34" borderId="46" xfId="3" applyFont="1" applyFill="1" applyBorder="1" applyAlignment="1" applyProtection="1">
      <alignment horizontal="center" vertical="center"/>
      <protection locked="0"/>
    </xf>
    <xf numFmtId="0" fontId="4" fillId="36" borderId="48" xfId="0" applyFont="1" applyFill="1" applyBorder="1" applyAlignment="1" applyProtection="1">
      <alignment horizontal="left"/>
      <protection locked="0"/>
    </xf>
    <xf numFmtId="0" fontId="4" fillId="37" borderId="49" xfId="0" applyFont="1" applyFill="1" applyBorder="1" applyAlignment="1" applyProtection="1">
      <alignment horizontal="center" vertical="center"/>
      <protection locked="0"/>
    </xf>
    <xf numFmtId="165" fontId="4" fillId="37" borderId="49" xfId="2" applyNumberFormat="1" applyFont="1" applyFill="1" applyBorder="1" applyAlignment="1" applyProtection="1">
      <alignment horizontal="right" vertical="center"/>
      <protection locked="0"/>
    </xf>
    <xf numFmtId="165" fontId="4" fillId="38" borderId="50" xfId="2" applyNumberFormat="1" applyFont="1" applyFill="1" applyBorder="1" applyAlignment="1">
      <alignment horizontal="right" vertical="center"/>
    </xf>
    <xf numFmtId="9" fontId="4" fillId="37" borderId="49" xfId="3" applyFont="1" applyFill="1" applyBorder="1" applyAlignment="1" applyProtection="1">
      <alignment horizontal="center" vertical="center"/>
      <protection locked="0"/>
    </xf>
    <xf numFmtId="0" fontId="4" fillId="39" borderId="51" xfId="0" applyFont="1" applyFill="1" applyBorder="1" applyAlignment="1" applyProtection="1">
      <alignment horizontal="left"/>
      <protection locked="0"/>
    </xf>
    <xf numFmtId="0" fontId="4" fillId="40" borderId="52" xfId="0" applyFont="1" applyFill="1" applyBorder="1" applyAlignment="1" applyProtection="1">
      <alignment horizontal="center" vertical="center"/>
      <protection locked="0"/>
    </xf>
    <xf numFmtId="165" fontId="4" fillId="40" borderId="52" xfId="2" applyNumberFormat="1" applyFont="1" applyFill="1" applyBorder="1" applyAlignment="1" applyProtection="1">
      <alignment horizontal="right" vertical="center"/>
      <protection locked="0"/>
    </xf>
    <xf numFmtId="165" fontId="4" fillId="41" borderId="53" xfId="2" applyNumberFormat="1" applyFont="1" applyFill="1" applyBorder="1" applyAlignment="1">
      <alignment horizontal="right" vertical="center"/>
    </xf>
    <xf numFmtId="9" fontId="4" fillId="40" borderId="52" xfId="3" applyFont="1" applyFill="1" applyBorder="1" applyAlignment="1" applyProtection="1">
      <alignment horizontal="center" vertical="center"/>
      <protection locked="0"/>
    </xf>
    <xf numFmtId="9" fontId="4" fillId="42" borderId="54" xfId="3" applyFont="1" applyFill="1" applyBorder="1" applyAlignment="1" applyProtection="1">
      <alignment horizontal="center" vertical="center"/>
      <protection locked="0"/>
    </xf>
    <xf numFmtId="9" fontId="4" fillId="43" borderId="55" xfId="3" applyFont="1" applyFill="1" applyBorder="1" applyAlignment="1" applyProtection="1">
      <alignment horizontal="center" vertical="center"/>
      <protection locked="0"/>
    </xf>
    <xf numFmtId="9" fontId="4" fillId="44" borderId="56" xfId="3" applyFont="1" applyFill="1" applyBorder="1" applyAlignment="1" applyProtection="1">
      <alignment horizontal="center" vertical="center"/>
      <protection locked="0"/>
    </xf>
    <xf numFmtId="165" fontId="4" fillId="0" borderId="57" xfId="2" applyNumberFormat="1" applyFont="1" applyBorder="1" applyAlignment="1">
      <alignment horizontal="right" wrapText="1"/>
    </xf>
    <xf numFmtId="165" fontId="4" fillId="0" borderId="58" xfId="2" applyNumberFormat="1" applyFont="1" applyBorder="1" applyAlignment="1">
      <alignment horizontal="right" wrapText="1"/>
    </xf>
    <xf numFmtId="165" fontId="4" fillId="0" borderId="59" xfId="2" applyNumberFormat="1" applyFont="1" applyBorder="1" applyAlignment="1">
      <alignment horizontal="right" wrapText="1"/>
    </xf>
    <xf numFmtId="165" fontId="4" fillId="0" borderId="60" xfId="2" applyNumberFormat="1" applyFont="1" applyBorder="1" applyAlignment="1">
      <alignment horizontal="right" wrapText="1"/>
    </xf>
    <xf numFmtId="165" fontId="4" fillId="0" borderId="61" xfId="2" applyNumberFormat="1" applyFont="1" applyBorder="1" applyAlignment="1">
      <alignment horizontal="right" wrapText="1"/>
    </xf>
    <xf numFmtId="165" fontId="4" fillId="0" borderId="62" xfId="2" applyNumberFormat="1" applyFont="1" applyBorder="1" applyAlignment="1">
      <alignment horizontal="right" wrapText="1"/>
    </xf>
    <xf numFmtId="165" fontId="4" fillId="0" borderId="63" xfId="2" applyNumberFormat="1" applyFont="1" applyBorder="1" applyAlignment="1">
      <alignment horizontal="right" wrapText="1"/>
    </xf>
    <xf numFmtId="165" fontId="4" fillId="0" borderId="64" xfId="2" applyNumberFormat="1" applyFont="1" applyBorder="1" applyAlignment="1">
      <alignment horizontal="right" wrapText="1"/>
    </xf>
    <xf numFmtId="165" fontId="4" fillId="0" borderId="65" xfId="2" applyNumberFormat="1" applyFont="1" applyBorder="1" applyAlignment="1">
      <alignment horizontal="right" wrapText="1"/>
    </xf>
    <xf numFmtId="165" fontId="4" fillId="0" borderId="16" xfId="2" applyNumberFormat="1" applyFont="1" applyBorder="1" applyAlignment="1">
      <alignment horizontal="center" wrapText="1"/>
    </xf>
    <xf numFmtId="165" fontId="4" fillId="0" borderId="66" xfId="2" applyNumberFormat="1" applyFont="1" applyBorder="1" applyAlignment="1">
      <alignment horizontal="center" wrapText="1"/>
    </xf>
    <xf numFmtId="165" fontId="4" fillId="0" borderId="67" xfId="2" applyNumberFormat="1" applyFont="1" applyBorder="1" applyAlignment="1">
      <alignment horizontal="center" wrapText="1"/>
    </xf>
    <xf numFmtId="165" fontId="4" fillId="0" borderId="68" xfId="2" applyNumberFormat="1" applyFont="1" applyBorder="1" applyAlignment="1">
      <alignment horizontal="center" wrapText="1"/>
    </xf>
    <xf numFmtId="0" fontId="4" fillId="45" borderId="69" xfId="0" applyFont="1" applyFill="1" applyBorder="1" applyAlignment="1">
      <alignment horizontal="left" wrapText="1"/>
    </xf>
    <xf numFmtId="0" fontId="4" fillId="46" borderId="70" xfId="0" applyFont="1" applyFill="1" applyBorder="1" applyAlignment="1">
      <alignment horizontal="left" wrapText="1"/>
    </xf>
    <xf numFmtId="0" fontId="3" fillId="47" borderId="71" xfId="0" applyFont="1" applyFill="1" applyBorder="1" applyAlignment="1">
      <alignment horizontal="center" wrapText="1"/>
    </xf>
    <xf numFmtId="165" fontId="4" fillId="48" borderId="72" xfId="2" applyNumberFormat="1" applyFont="1" applyFill="1" applyBorder="1" applyAlignment="1" applyProtection="1">
      <alignment vertical="center"/>
      <protection locked="0"/>
    </xf>
    <xf numFmtId="165" fontId="4" fillId="49" borderId="73" xfId="2" applyNumberFormat="1" applyFont="1" applyFill="1" applyBorder="1" applyAlignment="1" applyProtection="1">
      <alignment vertical="center"/>
      <protection locked="0"/>
    </xf>
    <xf numFmtId="165" fontId="4" fillId="50" borderId="74" xfId="2" applyNumberFormat="1" applyFont="1" applyFill="1" applyBorder="1" applyAlignment="1" applyProtection="1">
      <alignment vertical="center"/>
      <protection locked="0"/>
    </xf>
    <xf numFmtId="165" fontId="4" fillId="51" borderId="75" xfId="2" applyNumberFormat="1" applyFont="1" applyFill="1" applyBorder="1" applyAlignment="1" applyProtection="1">
      <alignment vertical="center"/>
      <protection locked="0"/>
    </xf>
    <xf numFmtId="165" fontId="4" fillId="52" borderId="76" xfId="2" applyNumberFormat="1" applyFont="1" applyFill="1" applyBorder="1" applyAlignment="1">
      <alignment vertical="center"/>
    </xf>
    <xf numFmtId="165" fontId="4" fillId="53" borderId="77" xfId="2" applyNumberFormat="1" applyFont="1" applyFill="1" applyBorder="1" applyAlignment="1">
      <alignment vertical="center"/>
    </xf>
    <xf numFmtId="165" fontId="4" fillId="54" borderId="78" xfId="2" applyNumberFormat="1" applyFont="1" applyFill="1" applyBorder="1" applyAlignment="1">
      <alignment vertical="center"/>
    </xf>
    <xf numFmtId="165" fontId="4" fillId="55" borderId="79" xfId="2" applyNumberFormat="1" applyFont="1" applyFill="1" applyBorder="1" applyAlignment="1">
      <alignment vertical="center"/>
    </xf>
    <xf numFmtId="165" fontId="4" fillId="56" borderId="80" xfId="2" applyNumberFormat="1" applyFont="1" applyFill="1" applyBorder="1" applyAlignment="1">
      <alignment vertical="center"/>
    </xf>
    <xf numFmtId="165" fontId="4" fillId="57" borderId="81" xfId="2" applyNumberFormat="1" applyFont="1" applyFill="1" applyBorder="1" applyAlignment="1">
      <alignment vertical="center"/>
    </xf>
    <xf numFmtId="0" fontId="3" fillId="32" borderId="44" xfId="0" applyFont="1" applyFill="1" applyBorder="1" applyAlignment="1">
      <alignment vertical="center"/>
    </xf>
    <xf numFmtId="0" fontId="3" fillId="58" borderId="82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32" borderId="44" xfId="0" applyFont="1" applyFill="1" applyBorder="1"/>
    <xf numFmtId="164" fontId="4" fillId="32" borderId="44" xfId="2" applyFont="1" applyFill="1" applyBorder="1"/>
    <xf numFmtId="0" fontId="3" fillId="0" borderId="83" xfId="0" applyFont="1" applyBorder="1" applyAlignment="1">
      <alignment horizontal="left" vertical="center"/>
    </xf>
    <xf numFmtId="0" fontId="3" fillId="59" borderId="84" xfId="0" applyFont="1" applyFill="1" applyBorder="1" applyAlignment="1">
      <alignment vertical="center"/>
    </xf>
    <xf numFmtId="0" fontId="3" fillId="58" borderId="82" xfId="0" applyFont="1" applyFill="1" applyBorder="1" applyAlignment="1">
      <alignment vertical="center"/>
    </xf>
    <xf numFmtId="0" fontId="3" fillId="60" borderId="85" xfId="0" applyFont="1" applyFill="1" applyBorder="1" applyAlignment="1">
      <alignment vertical="center"/>
    </xf>
    <xf numFmtId="0" fontId="3" fillId="61" borderId="8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textRotation="90"/>
    </xf>
    <xf numFmtId="167" fontId="4" fillId="37" borderId="49" xfId="2" applyNumberFormat="1" applyFont="1" applyFill="1" applyBorder="1" applyAlignment="1" applyProtection="1">
      <alignment vertical="center"/>
      <protection locked="0"/>
    </xf>
    <xf numFmtId="166" fontId="4" fillId="37" borderId="49" xfId="2" applyNumberFormat="1" applyFont="1" applyFill="1" applyBorder="1" applyAlignment="1" applyProtection="1">
      <alignment vertical="center"/>
      <protection locked="0"/>
    </xf>
    <xf numFmtId="168" fontId="4" fillId="37" borderId="49" xfId="2" applyNumberFormat="1" applyFont="1" applyFill="1" applyBorder="1" applyAlignment="1" applyProtection="1">
      <alignment vertical="center"/>
      <protection locked="0"/>
    </xf>
    <xf numFmtId="43" fontId="4" fillId="37" borderId="49" xfId="1" applyFont="1" applyFill="1" applyBorder="1" applyAlignment="1" applyProtection="1">
      <alignment horizontal="center" vertical="center"/>
      <protection locked="0"/>
    </xf>
    <xf numFmtId="43" fontId="3" fillId="0" borderId="42" xfId="1" applyFont="1" applyBorder="1" applyAlignment="1">
      <alignment horizontal="center" vertical="center"/>
    </xf>
    <xf numFmtId="43" fontId="3" fillId="0" borderId="87" xfId="1" applyFont="1" applyBorder="1" applyAlignment="1">
      <alignment horizontal="center" vertical="center"/>
    </xf>
    <xf numFmtId="43" fontId="3" fillId="62" borderId="88" xfId="1" applyFont="1" applyFill="1" applyBorder="1" applyAlignment="1">
      <alignment horizontal="center" vertical="center"/>
    </xf>
    <xf numFmtId="43" fontId="3" fillId="63" borderId="89" xfId="1" applyFont="1" applyFill="1" applyBorder="1" applyAlignment="1">
      <alignment horizontal="right" vertical="center"/>
    </xf>
    <xf numFmtId="165" fontId="4" fillId="64" borderId="90" xfId="2" applyNumberFormat="1" applyFont="1" applyFill="1" applyBorder="1" applyAlignment="1">
      <alignment vertical="center"/>
    </xf>
    <xf numFmtId="43" fontId="4" fillId="43" borderId="55" xfId="1" applyFont="1" applyFill="1" applyBorder="1" applyAlignment="1" applyProtection="1">
      <alignment horizontal="center" vertical="center"/>
      <protection locked="0"/>
    </xf>
    <xf numFmtId="167" fontId="4" fillId="64" borderId="90" xfId="2" applyNumberFormat="1" applyFont="1" applyFill="1" applyBorder="1" applyAlignment="1">
      <alignment vertical="center"/>
    </xf>
    <xf numFmtId="166" fontId="4" fillId="64" borderId="90" xfId="2" applyNumberFormat="1" applyFont="1" applyFill="1" applyBorder="1" applyAlignment="1">
      <alignment vertical="center"/>
    </xf>
    <xf numFmtId="0" fontId="17" fillId="65" borderId="91" xfId="0" applyFont="1" applyFill="1" applyBorder="1" applyAlignment="1">
      <alignment horizontal="right" vertical="center"/>
    </xf>
    <xf numFmtId="0" fontId="17" fillId="0" borderId="92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indent="2"/>
    </xf>
    <xf numFmtId="0" fontId="13" fillId="66" borderId="93" xfId="0" applyFont="1" applyFill="1" applyBorder="1"/>
    <xf numFmtId="0" fontId="4" fillId="2" borderId="1" xfId="0" applyFont="1" applyFill="1" applyBorder="1" applyAlignment="1">
      <alignment horizontal="center" wrapText="1"/>
    </xf>
    <xf numFmtId="165" fontId="4" fillId="67" borderId="94" xfId="2" applyNumberFormat="1" applyFont="1" applyFill="1" applyBorder="1" applyAlignment="1" applyProtection="1">
      <alignment horizontal="left" vertical="center"/>
      <protection locked="0"/>
    </xf>
    <xf numFmtId="165" fontId="4" fillId="68" borderId="95" xfId="2" applyNumberFormat="1" applyFont="1" applyFill="1" applyBorder="1" applyAlignment="1" applyProtection="1">
      <alignment horizontal="left" vertical="center"/>
      <protection locked="0"/>
    </xf>
    <xf numFmtId="165" fontId="4" fillId="69" borderId="96" xfId="2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/>
    <xf numFmtId="9" fontId="4" fillId="70" borderId="97" xfId="3" applyFont="1" applyFill="1" applyBorder="1" applyAlignment="1">
      <alignment horizontal="center" vertical="center"/>
    </xf>
    <xf numFmtId="0" fontId="15" fillId="11" borderId="10" xfId="0" applyFont="1" applyFill="1" applyBorder="1"/>
    <xf numFmtId="9" fontId="4" fillId="71" borderId="98" xfId="3" applyFont="1" applyFill="1" applyBorder="1" applyAlignment="1">
      <alignment horizontal="center" vertical="center"/>
    </xf>
    <xf numFmtId="9" fontId="4" fillId="72" borderId="99" xfId="3" applyFont="1" applyFill="1" applyBorder="1" applyAlignment="1">
      <alignment horizontal="center" vertical="center"/>
    </xf>
    <xf numFmtId="0" fontId="4" fillId="73" borderId="100" xfId="0" applyFont="1" applyFill="1" applyBorder="1"/>
    <xf numFmtId="0" fontId="4" fillId="74" borderId="101" xfId="0" applyFont="1" applyFill="1" applyBorder="1" applyAlignment="1">
      <alignment vertical="center"/>
    </xf>
    <xf numFmtId="165" fontId="4" fillId="74" borderId="101" xfId="2" applyNumberFormat="1" applyFont="1" applyFill="1" applyBorder="1" applyAlignment="1">
      <alignment vertical="center"/>
    </xf>
    <xf numFmtId="165" fontId="4" fillId="75" borderId="102" xfId="2" applyNumberFormat="1" applyFont="1" applyFill="1" applyBorder="1" applyAlignment="1">
      <alignment vertical="center"/>
    </xf>
    <xf numFmtId="0" fontId="3" fillId="9" borderId="8" xfId="0" applyFont="1" applyFill="1" applyBorder="1" applyAlignment="1">
      <alignment horizontal="center" vertical="center"/>
    </xf>
    <xf numFmtId="0" fontId="4" fillId="9" borderId="8" xfId="0" applyFon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13" fillId="2" borderId="1" xfId="0" applyFont="1" applyFill="1" applyBorder="1"/>
    <xf numFmtId="0" fontId="0" fillId="2" borderId="1" xfId="0" applyFill="1" applyBorder="1"/>
    <xf numFmtId="165" fontId="4" fillId="76" borderId="103" xfId="2" applyNumberFormat="1" applyFont="1" applyFill="1" applyBorder="1" applyAlignment="1">
      <alignment vertical="center"/>
    </xf>
    <xf numFmtId="165" fontId="4" fillId="77" borderId="104" xfId="2" applyNumberFormat="1" applyFont="1" applyFill="1" applyBorder="1" applyAlignment="1">
      <alignment vertical="center"/>
    </xf>
    <xf numFmtId="165" fontId="4" fillId="78" borderId="105" xfId="2" applyNumberFormat="1" applyFont="1" applyFill="1" applyBorder="1" applyAlignment="1">
      <alignment vertical="center"/>
    </xf>
    <xf numFmtId="165" fontId="4" fillId="0" borderId="106" xfId="2" applyNumberFormat="1" applyFont="1" applyBorder="1" applyAlignment="1">
      <alignment horizontal="right" wrapText="1"/>
    </xf>
    <xf numFmtId="165" fontId="4" fillId="0" borderId="107" xfId="2" applyNumberFormat="1" applyFont="1" applyBorder="1" applyAlignment="1">
      <alignment horizontal="right" wrapText="1"/>
    </xf>
    <xf numFmtId="165" fontId="4" fillId="0" borderId="108" xfId="2" applyNumberFormat="1" applyFont="1" applyBorder="1" applyAlignment="1">
      <alignment horizontal="right" wrapText="1"/>
    </xf>
    <xf numFmtId="0" fontId="18" fillId="2" borderId="1" xfId="0" applyFont="1" applyFill="1" applyBorder="1"/>
    <xf numFmtId="0" fontId="9" fillId="2" borderId="1" xfId="0" applyFont="1" applyFill="1" applyBorder="1"/>
    <xf numFmtId="164" fontId="9" fillId="2" borderId="1" xfId="2" applyFont="1" applyFill="1" applyBorder="1"/>
    <xf numFmtId="164" fontId="9" fillId="32" borderId="44" xfId="2" applyFont="1" applyFill="1" applyBorder="1"/>
    <xf numFmtId="0" fontId="9" fillId="2" borderId="1" xfId="0" applyFont="1" applyFill="1" applyBorder="1" applyProtection="1">
      <protection locked="0"/>
    </xf>
    <xf numFmtId="0" fontId="18" fillId="2" borderId="1" xfId="0" applyFont="1" applyFill="1" applyBorder="1" applyProtection="1">
      <protection locked="0"/>
    </xf>
    <xf numFmtId="165" fontId="4" fillId="79" borderId="109" xfId="2" applyNumberFormat="1" applyFont="1" applyFill="1" applyBorder="1"/>
    <xf numFmtId="165" fontId="9" fillId="2" borderId="1" xfId="2" applyNumberFormat="1" applyFont="1" applyFill="1" applyBorder="1"/>
    <xf numFmtId="165" fontId="4" fillId="80" borderId="110" xfId="2" applyNumberFormat="1" applyFont="1" applyFill="1" applyBorder="1"/>
    <xf numFmtId="165" fontId="4" fillId="81" borderId="111" xfId="2" applyNumberFormat="1" applyFont="1" applyFill="1" applyBorder="1"/>
    <xf numFmtId="165" fontId="4" fillId="82" borderId="112" xfId="2" applyNumberFormat="1" applyFont="1" applyFill="1" applyBorder="1"/>
    <xf numFmtId="165" fontId="3" fillId="83" borderId="113" xfId="2" applyNumberFormat="1" applyFont="1" applyFill="1" applyBorder="1"/>
    <xf numFmtId="165" fontId="3" fillId="58" borderId="82" xfId="2" applyNumberFormat="1" applyFont="1" applyFill="1" applyBorder="1"/>
    <xf numFmtId="165" fontId="16" fillId="58" borderId="82" xfId="2" applyNumberFormat="1" applyFont="1" applyFill="1" applyBorder="1"/>
    <xf numFmtId="165" fontId="3" fillId="13" borderId="12" xfId="2" applyNumberFormat="1" applyFont="1" applyFill="1" applyBorder="1"/>
    <xf numFmtId="0" fontId="9" fillId="32" borderId="44" xfId="0" applyFont="1" applyFill="1" applyBorder="1" applyAlignment="1">
      <alignment vertical="center"/>
    </xf>
    <xf numFmtId="165" fontId="8" fillId="84" borderId="114" xfId="2" applyNumberFormat="1" applyFont="1" applyFill="1" applyBorder="1"/>
    <xf numFmtId="165" fontId="8" fillId="10" borderId="9" xfId="2" applyNumberFormat="1" applyFont="1" applyFill="1" applyBorder="1"/>
    <xf numFmtId="165" fontId="8" fillId="81" borderId="111" xfId="2" applyNumberFormat="1" applyFont="1" applyFill="1" applyBorder="1"/>
    <xf numFmtId="0" fontId="3" fillId="85" borderId="115" xfId="0" applyFont="1" applyFill="1" applyBorder="1" applyAlignment="1">
      <alignment horizontal="left" vertical="center"/>
    </xf>
    <xf numFmtId="0" fontId="3" fillId="0" borderId="116" xfId="0" applyFont="1" applyBorder="1" applyAlignment="1">
      <alignment vertical="center"/>
    </xf>
    <xf numFmtId="169" fontId="4" fillId="86" borderId="117" xfId="0" applyNumberFormat="1" applyFont="1" applyFill="1" applyBorder="1" applyAlignment="1" applyProtection="1">
      <alignment horizontal="center" vertical="center"/>
      <protection locked="0"/>
    </xf>
    <xf numFmtId="169" fontId="4" fillId="87" borderId="118" xfId="0" applyNumberFormat="1" applyFont="1" applyFill="1" applyBorder="1" applyAlignment="1" applyProtection="1">
      <alignment horizontal="center" vertical="center"/>
      <protection locked="0"/>
    </xf>
    <xf numFmtId="0" fontId="3" fillId="88" borderId="119" xfId="0" applyFont="1" applyFill="1" applyBorder="1" applyAlignment="1">
      <alignment horizontal="center" vertical="center"/>
    </xf>
    <xf numFmtId="0" fontId="4" fillId="0" borderId="120" xfId="0" applyFont="1" applyBorder="1" applyAlignment="1">
      <alignment vertical="center"/>
    </xf>
    <xf numFmtId="0" fontId="10" fillId="0" borderId="121" xfId="0" applyFont="1" applyBorder="1" applyAlignment="1">
      <alignment horizontal="right" vertical="center"/>
    </xf>
    <xf numFmtId="0" fontId="10" fillId="89" borderId="122" xfId="0" applyFont="1" applyFill="1" applyBorder="1" applyAlignment="1">
      <alignment horizontal="right" vertical="center"/>
    </xf>
    <xf numFmtId="0" fontId="10" fillId="0" borderId="123" xfId="0" applyFont="1" applyBorder="1" applyAlignment="1">
      <alignment horizontal="right" vertical="center"/>
    </xf>
    <xf numFmtId="169" fontId="4" fillId="34" borderId="46" xfId="0" applyNumberFormat="1" applyFont="1" applyFill="1" applyBorder="1" applyAlignment="1" applyProtection="1">
      <alignment horizontal="center" vertical="center"/>
      <protection locked="0"/>
    </xf>
    <xf numFmtId="169" fontId="4" fillId="37" borderId="49" xfId="0" applyNumberFormat="1" applyFont="1" applyFill="1" applyBorder="1" applyAlignment="1" applyProtection="1">
      <alignment horizontal="center" vertical="center"/>
      <protection locked="0"/>
    </xf>
    <xf numFmtId="169" fontId="4" fillId="40" borderId="52" xfId="0" applyNumberFormat="1" applyFont="1" applyFill="1" applyBorder="1" applyAlignment="1" applyProtection="1">
      <alignment horizontal="center" vertical="center"/>
      <protection locked="0"/>
    </xf>
    <xf numFmtId="170" fontId="4" fillId="35" borderId="47" xfId="2" applyNumberFormat="1" applyFont="1" applyFill="1" applyBorder="1" applyAlignment="1">
      <alignment horizontal="center" vertical="center"/>
    </xf>
    <xf numFmtId="170" fontId="4" fillId="38" borderId="50" xfId="2" applyNumberFormat="1" applyFont="1" applyFill="1" applyBorder="1" applyAlignment="1">
      <alignment horizontal="center" vertical="center"/>
    </xf>
    <xf numFmtId="170" fontId="4" fillId="41" borderId="53" xfId="2" applyNumberFormat="1" applyFont="1" applyFill="1" applyBorder="1" applyAlignment="1">
      <alignment horizontal="center" vertical="center"/>
    </xf>
    <xf numFmtId="0" fontId="4" fillId="34" borderId="46" xfId="0" applyFont="1" applyFill="1" applyBorder="1" applyAlignment="1" applyProtection="1">
      <alignment horizontal="left" vertical="center"/>
      <protection locked="0"/>
    </xf>
    <xf numFmtId="0" fontId="4" fillId="37" borderId="49" xfId="0" applyFont="1" applyFill="1" applyBorder="1" applyAlignment="1" applyProtection="1">
      <alignment horizontal="left" vertical="center"/>
      <protection locked="0"/>
    </xf>
    <xf numFmtId="0" fontId="4" fillId="40" borderId="52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/>
    </xf>
    <xf numFmtId="0" fontId="2" fillId="90" borderId="124" xfId="0" applyFont="1" applyFill="1" applyBorder="1" applyAlignment="1">
      <alignment vertical="center"/>
    </xf>
    <xf numFmtId="0" fontId="2" fillId="91" borderId="125" xfId="0" applyFont="1" applyFill="1" applyBorder="1" applyAlignment="1">
      <alignment vertical="center"/>
    </xf>
    <xf numFmtId="0" fontId="2" fillId="91" borderId="125" xfId="0" applyFont="1" applyFill="1" applyBorder="1"/>
    <xf numFmtId="164" fontId="2" fillId="91" borderId="125" xfId="2" applyFont="1" applyFill="1" applyBorder="1"/>
    <xf numFmtId="164" fontId="19" fillId="91" borderId="125" xfId="2" applyFont="1" applyFill="1" applyBorder="1"/>
    <xf numFmtId="164" fontId="2" fillId="92" borderId="126" xfId="2" applyFont="1" applyFill="1" applyBorder="1"/>
    <xf numFmtId="9" fontId="2" fillId="91" borderId="125" xfId="3" applyFont="1" applyFill="1" applyBorder="1"/>
    <xf numFmtId="9" fontId="19" fillId="91" borderId="125" xfId="3" applyFont="1" applyFill="1" applyBorder="1"/>
    <xf numFmtId="9" fontId="2" fillId="92" borderId="126" xfId="3" applyFont="1" applyFill="1" applyBorder="1"/>
    <xf numFmtId="0" fontId="3" fillId="0" borderId="127" xfId="0" applyFont="1" applyBorder="1" applyAlignment="1">
      <alignment vertical="center"/>
    </xf>
    <xf numFmtId="0" fontId="3" fillId="0" borderId="128" xfId="0" applyFont="1" applyBorder="1" applyAlignment="1">
      <alignment vertical="center"/>
    </xf>
    <xf numFmtId="9" fontId="13" fillId="0" borderId="92" xfId="0" applyNumberFormat="1" applyFont="1" applyBorder="1" applyAlignment="1">
      <alignment horizontal="center" vertical="center"/>
    </xf>
    <xf numFmtId="0" fontId="20" fillId="93" borderId="129" xfId="5" applyFont="1" applyFill="1" applyBorder="1" applyAlignment="1">
      <alignment horizontal="left" vertical="top" wrapText="1"/>
    </xf>
    <xf numFmtId="0" fontId="1" fillId="0" borderId="0" xfId="5" applyFont="1" applyAlignment="1" applyProtection="1">
      <alignment vertical="top" wrapText="1"/>
      <protection locked="0"/>
    </xf>
    <xf numFmtId="0" fontId="1" fillId="2" borderId="1" xfId="5" applyFont="1" applyFill="1" applyBorder="1" applyAlignment="1" applyProtection="1">
      <alignment horizontal="left" vertical="top" wrapText="1"/>
      <protection locked="0"/>
    </xf>
    <xf numFmtId="0" fontId="1" fillId="2" borderId="1" xfId="5" applyFont="1" applyFill="1" applyBorder="1"/>
    <xf numFmtId="0" fontId="21" fillId="2" borderId="1" xfId="5" applyFont="1" applyFill="1" applyBorder="1" applyAlignment="1">
      <alignment horizontal="left" vertical="top" wrapText="1"/>
    </xf>
    <xf numFmtId="0" fontId="1" fillId="2" borderId="1" xfId="5" applyFont="1" applyFill="1" applyBorder="1" applyAlignment="1">
      <alignment horizontal="left"/>
    </xf>
    <xf numFmtId="0" fontId="1" fillId="0" borderId="0" xfId="5" applyFont="1" applyAlignment="1">
      <alignment vertical="top" wrapText="1"/>
    </xf>
    <xf numFmtId="0" fontId="20" fillId="94" borderId="13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indent="3"/>
      <protection locked="0"/>
    </xf>
    <xf numFmtId="0" fontId="4" fillId="2" borderId="1" xfId="0" applyFont="1" applyFill="1" applyBorder="1" applyAlignment="1" applyProtection="1">
      <alignment horizontal="left" indent="3"/>
      <protection locked="0"/>
    </xf>
    <xf numFmtId="43" fontId="3" fillId="62" borderId="88" xfId="1" applyFont="1" applyFill="1" applyBorder="1" applyAlignment="1" applyProtection="1">
      <alignment horizontal="center" vertical="center"/>
      <protection locked="0"/>
    </xf>
    <xf numFmtId="43" fontId="3" fillId="95" borderId="131" xfId="1" applyFont="1" applyFill="1" applyBorder="1" applyAlignment="1">
      <alignment horizontal="right" vertical="center"/>
    </xf>
    <xf numFmtId="43" fontId="3" fillId="96" borderId="132" xfId="1" applyFont="1" applyFill="1" applyBorder="1" applyAlignment="1">
      <alignment horizontal="right" vertical="center"/>
    </xf>
    <xf numFmtId="43" fontId="3" fillId="97" borderId="133" xfId="1" applyFont="1" applyFill="1" applyBorder="1" applyAlignment="1">
      <alignment horizontal="right" vertical="center"/>
    </xf>
    <xf numFmtId="0" fontId="4" fillId="98" borderId="134" xfId="0" applyFont="1" applyFill="1" applyBorder="1" applyAlignment="1">
      <alignment horizontal="left" vertical="center"/>
    </xf>
    <xf numFmtId="165" fontId="2" fillId="99" borderId="135" xfId="2" applyNumberFormat="1" applyFont="1" applyFill="1" applyBorder="1" applyAlignment="1">
      <alignment vertical="center"/>
    </xf>
    <xf numFmtId="165" fontId="2" fillId="2" borderId="1" xfId="2" applyNumberFormat="1" applyFont="1" applyFill="1" applyBorder="1" applyAlignment="1">
      <alignment vertical="center"/>
    </xf>
    <xf numFmtId="165" fontId="2" fillId="100" borderId="136" xfId="2" applyNumberFormat="1" applyFont="1" applyFill="1" applyBorder="1" applyAlignment="1">
      <alignment vertical="center"/>
    </xf>
    <xf numFmtId="0" fontId="2" fillId="0" borderId="0" xfId="0" applyFont="1" applyProtection="1">
      <protection locked="0"/>
    </xf>
    <xf numFmtId="165" fontId="2" fillId="101" borderId="137" xfId="2" applyNumberFormat="1" applyFont="1" applyFill="1" applyBorder="1" applyAlignment="1">
      <alignment vertical="center"/>
    </xf>
    <xf numFmtId="165" fontId="2" fillId="102" borderId="138" xfId="2" applyNumberFormat="1" applyFont="1" applyFill="1" applyBorder="1" applyAlignment="1">
      <alignment vertical="center"/>
    </xf>
    <xf numFmtId="165" fontId="2" fillId="103" borderId="139" xfId="2" applyNumberFormat="1" applyFont="1" applyFill="1" applyBorder="1" applyAlignment="1">
      <alignment vertical="center"/>
    </xf>
    <xf numFmtId="165" fontId="2" fillId="104" borderId="140" xfId="2" applyNumberFormat="1" applyFont="1" applyFill="1" applyBorder="1" applyAlignment="1">
      <alignment vertical="center"/>
    </xf>
    <xf numFmtId="165" fontId="2" fillId="15" borderId="14" xfId="2" applyNumberFormat="1" applyFont="1" applyFill="1" applyBorder="1" applyAlignment="1">
      <alignment vertical="center"/>
    </xf>
    <xf numFmtId="165" fontId="2" fillId="12" borderId="11" xfId="2" applyNumberFormat="1" applyFont="1" applyFill="1" applyBorder="1" applyAlignment="1">
      <alignment vertical="center"/>
    </xf>
    <xf numFmtId="0" fontId="22" fillId="0" borderId="1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43" fontId="22" fillId="2" borderId="1" xfId="1" applyFont="1" applyFill="1" applyBorder="1" applyAlignment="1">
      <alignment horizontal="right" vertical="center"/>
    </xf>
    <xf numFmtId="0" fontId="2" fillId="0" borderId="120" xfId="0" applyFont="1" applyBorder="1" applyAlignment="1">
      <alignment vertical="center"/>
    </xf>
    <xf numFmtId="0" fontId="23" fillId="0" borderId="121" xfId="0" applyFont="1" applyBorder="1" applyAlignment="1">
      <alignment horizontal="right" vertical="center"/>
    </xf>
    <xf numFmtId="169" fontId="2" fillId="105" borderId="14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2" fillId="85" borderId="115" xfId="0" applyFont="1" applyFill="1" applyBorder="1" applyAlignment="1">
      <alignment horizontal="left" vertical="center"/>
    </xf>
    <xf numFmtId="0" fontId="23" fillId="89" borderId="122" xfId="0" applyFont="1" applyFill="1" applyBorder="1" applyAlignment="1">
      <alignment horizontal="right" vertical="center"/>
    </xf>
    <xf numFmtId="169" fontId="2" fillId="106" borderId="142" xfId="0" applyNumberFormat="1" applyFont="1" applyFill="1" applyBorder="1" applyAlignment="1">
      <alignment horizontal="center" vertical="center"/>
    </xf>
    <xf numFmtId="0" fontId="22" fillId="0" borderId="116" xfId="0" applyFont="1" applyBorder="1" applyAlignment="1">
      <alignment vertical="center"/>
    </xf>
    <xf numFmtId="0" fontId="23" fillId="0" borderId="123" xfId="0" applyFont="1" applyBorder="1" applyAlignment="1">
      <alignment horizontal="right" vertical="center"/>
    </xf>
    <xf numFmtId="0" fontId="22" fillId="88" borderId="119" xfId="0" applyFont="1" applyFill="1" applyBorder="1" applyAlignment="1">
      <alignment horizontal="center" vertical="center"/>
    </xf>
    <xf numFmtId="0" fontId="23" fillId="26" borderId="34" xfId="0" applyFont="1" applyFill="1" applyBorder="1" applyAlignment="1">
      <alignment horizontal="right" vertical="center"/>
    </xf>
    <xf numFmtId="9" fontId="23" fillId="107" borderId="143" xfId="3" applyFont="1" applyFill="1" applyBorder="1" applyAlignment="1">
      <alignment vertical="center"/>
    </xf>
    <xf numFmtId="0" fontId="4" fillId="0" borderId="144" xfId="0" applyFont="1" applyBorder="1"/>
    <xf numFmtId="0" fontId="4" fillId="0" borderId="145" xfId="0" applyFont="1" applyBorder="1"/>
    <xf numFmtId="0" fontId="4" fillId="0" borderId="146" xfId="0" applyFont="1" applyBorder="1"/>
    <xf numFmtId="0" fontId="24" fillId="2" borderId="1" xfId="0" applyFont="1" applyFill="1" applyBorder="1"/>
    <xf numFmtId="43" fontId="23" fillId="2" borderId="1" xfId="1" applyFont="1" applyFill="1" applyBorder="1" applyAlignment="1">
      <alignment horizontal="center" vertical="center"/>
    </xf>
    <xf numFmtId="43" fontId="3" fillId="108" borderId="147" xfId="1" applyFont="1" applyFill="1" applyBorder="1" applyAlignment="1">
      <alignment horizontal="right" vertical="center"/>
    </xf>
    <xf numFmtId="43" fontId="3" fillId="109" borderId="148" xfId="1" applyFont="1" applyFill="1" applyBorder="1" applyAlignment="1">
      <alignment horizontal="right" vertical="center"/>
    </xf>
    <xf numFmtId="43" fontId="3" fillId="110" borderId="149" xfId="1" applyFont="1" applyFill="1" applyBorder="1" applyAlignment="1">
      <alignment horizontal="right" vertical="center"/>
    </xf>
    <xf numFmtId="43" fontId="25" fillId="108" borderId="147" xfId="1" applyFont="1" applyFill="1" applyBorder="1" applyAlignment="1">
      <alignment horizontal="left" vertical="center"/>
    </xf>
    <xf numFmtId="165" fontId="22" fillId="15" borderId="14" xfId="2" applyNumberFormat="1" applyFont="1" applyFill="1" applyBorder="1" applyAlignment="1">
      <alignment vertical="center"/>
    </xf>
    <xf numFmtId="165" fontId="22" fillId="2" borderId="1" xfId="2" applyNumberFormat="1" applyFont="1" applyFill="1" applyBorder="1" applyAlignment="1">
      <alignment vertical="center"/>
    </xf>
    <xf numFmtId="165" fontId="22" fillId="12" borderId="11" xfId="2" applyNumberFormat="1" applyFont="1" applyFill="1" applyBorder="1" applyAlignment="1">
      <alignment vertical="center"/>
    </xf>
    <xf numFmtId="165" fontId="4" fillId="111" borderId="150" xfId="2" applyNumberFormat="1" applyFont="1" applyFill="1" applyBorder="1" applyAlignment="1">
      <alignment vertical="center"/>
    </xf>
    <xf numFmtId="165" fontId="4" fillId="112" borderId="151" xfId="2" applyNumberFormat="1" applyFont="1" applyFill="1" applyBorder="1" applyAlignment="1">
      <alignment vertical="center"/>
    </xf>
    <xf numFmtId="165" fontId="4" fillId="113" borderId="152" xfId="2" applyNumberFormat="1" applyFont="1" applyFill="1" applyBorder="1" applyAlignment="1">
      <alignment vertical="center"/>
    </xf>
    <xf numFmtId="165" fontId="4" fillId="114" borderId="153" xfId="2" applyNumberFormat="1" applyFont="1" applyFill="1" applyBorder="1" applyAlignment="1">
      <alignment vertical="center"/>
    </xf>
    <xf numFmtId="164" fontId="10" fillId="115" borderId="154" xfId="2" applyFont="1" applyFill="1" applyBorder="1" applyAlignment="1">
      <alignment vertical="center"/>
    </xf>
    <xf numFmtId="164" fontId="10" fillId="2" borderId="1" xfId="2" applyFont="1" applyFill="1" applyBorder="1" applyAlignment="1">
      <alignment vertical="center"/>
    </xf>
    <xf numFmtId="0" fontId="1" fillId="0" borderId="16" xfId="0" applyFont="1" applyBorder="1" applyAlignment="1">
      <alignment horizontal="justify" vertical="center" wrapText="1"/>
    </xf>
    <xf numFmtId="0" fontId="1" fillId="116" borderId="155" xfId="0" applyFont="1" applyFill="1" applyBorder="1" applyAlignment="1">
      <alignment vertical="center" wrapText="1"/>
    </xf>
    <xf numFmtId="0" fontId="27" fillId="0" borderId="16" xfId="0" applyFont="1" applyBorder="1" applyAlignment="1">
      <alignment horizontal="justify" vertical="center" wrapText="1"/>
    </xf>
    <xf numFmtId="165" fontId="4" fillId="37" borderId="49" xfId="2" applyNumberFormat="1" applyFont="1" applyFill="1" applyBorder="1" applyAlignment="1" applyProtection="1">
      <alignment horizontal="center" vertical="center"/>
      <protection locked="0"/>
    </xf>
    <xf numFmtId="165" fontId="4" fillId="2" borderId="1" xfId="2" applyNumberFormat="1" applyFont="1" applyFill="1" applyBorder="1" applyAlignment="1">
      <alignment horizontal="center" vertical="center"/>
    </xf>
    <xf numFmtId="165" fontId="4" fillId="38" borderId="50" xfId="2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right"/>
    </xf>
    <xf numFmtId="0" fontId="21" fillId="2" borderId="1" xfId="5" applyFont="1" applyFill="1" applyBorder="1" applyAlignment="1" applyProtection="1">
      <alignment horizontal="left" vertical="top"/>
      <protection locked="0"/>
    </xf>
    <xf numFmtId="0" fontId="21" fillId="2" borderId="1" xfId="5" applyFont="1" applyFill="1" applyBorder="1" applyAlignment="1" applyProtection="1">
      <alignment vertical="top" wrapText="1"/>
      <protection locked="0"/>
    </xf>
    <xf numFmtId="9" fontId="4" fillId="117" borderId="156" xfId="3" applyFont="1" applyFill="1" applyBorder="1" applyAlignment="1" applyProtection="1">
      <alignment horizontal="center" vertical="center"/>
      <protection locked="0"/>
    </xf>
    <xf numFmtId="9" fontId="4" fillId="51" borderId="75" xfId="3" applyFont="1" applyFill="1" applyBorder="1" applyAlignment="1" applyProtection="1">
      <alignment horizontal="center" vertical="center"/>
      <protection locked="0"/>
    </xf>
    <xf numFmtId="9" fontId="4" fillId="118" borderId="157" xfId="3" applyFont="1" applyFill="1" applyBorder="1" applyAlignment="1" applyProtection="1">
      <alignment horizontal="center" vertical="center"/>
      <protection locked="0"/>
    </xf>
    <xf numFmtId="9" fontId="4" fillId="67" borderId="94" xfId="3" applyFont="1" applyFill="1" applyBorder="1" applyAlignment="1" applyProtection="1">
      <alignment horizontal="center" vertical="center"/>
      <protection locked="0"/>
    </xf>
    <xf numFmtId="9" fontId="4" fillId="68" borderId="95" xfId="3" applyFont="1" applyFill="1" applyBorder="1" applyAlignment="1" applyProtection="1">
      <alignment horizontal="center" vertical="center"/>
      <protection locked="0"/>
    </xf>
    <xf numFmtId="9" fontId="4" fillId="69" borderId="96" xfId="3" applyFont="1" applyFill="1" applyBorder="1" applyAlignment="1" applyProtection="1">
      <alignment horizontal="center" vertical="center"/>
      <protection locked="0"/>
    </xf>
    <xf numFmtId="0" fontId="3" fillId="119" borderId="158" xfId="0" applyFont="1" applyFill="1" applyBorder="1" applyAlignment="1">
      <alignment horizontal="center"/>
    </xf>
    <xf numFmtId="9" fontId="4" fillId="120" borderId="159" xfId="3" applyFont="1" applyFill="1" applyBorder="1" applyAlignment="1">
      <alignment horizontal="center" vertical="center"/>
    </xf>
    <xf numFmtId="9" fontId="4" fillId="121" borderId="160" xfId="3" applyFont="1" applyFill="1" applyBorder="1" applyAlignment="1">
      <alignment horizontal="center" vertical="center"/>
    </xf>
    <xf numFmtId="9" fontId="4" fillId="122" borderId="161" xfId="3" applyFont="1" applyFill="1" applyBorder="1" applyAlignment="1">
      <alignment horizontal="center" vertical="center"/>
    </xf>
    <xf numFmtId="165" fontId="4" fillId="0" borderId="66" xfId="2" applyNumberFormat="1" applyFont="1" applyBorder="1" applyAlignment="1">
      <alignment horizontal="right" wrapText="1"/>
    </xf>
    <xf numFmtId="165" fontId="4" fillId="0" borderId="67" xfId="2" applyNumberFormat="1" applyFont="1" applyBorder="1" applyAlignment="1">
      <alignment horizontal="right" wrapText="1"/>
    </xf>
    <xf numFmtId="165" fontId="4" fillId="0" borderId="68" xfId="2" applyNumberFormat="1" applyFont="1" applyBorder="1" applyAlignment="1">
      <alignment horizontal="right" wrapText="1"/>
    </xf>
    <xf numFmtId="0" fontId="13" fillId="2" borderId="1" xfId="5" applyFont="1" applyFill="1" applyBorder="1" applyAlignment="1">
      <alignment vertical="center"/>
    </xf>
    <xf numFmtId="0" fontId="32" fillId="2" borderId="1" xfId="5" applyFill="1" applyBorder="1" applyAlignment="1">
      <alignment vertical="center"/>
    </xf>
    <xf numFmtId="0" fontId="18" fillId="2" borderId="1" xfId="5" applyFont="1" applyFill="1" applyBorder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Alignment="1" applyProtection="1">
      <alignment vertical="center"/>
      <protection locked="0"/>
    </xf>
    <xf numFmtId="43" fontId="3" fillId="123" borderId="162" xfId="6" applyNumberFormat="1" applyFont="1" applyFill="1" applyBorder="1" applyAlignment="1">
      <alignment horizontal="center" vertical="center" wrapText="1" readingOrder="1"/>
    </xf>
    <xf numFmtId="0" fontId="4" fillId="0" borderId="0" xfId="6" applyFont="1" applyAlignment="1">
      <alignment vertical="center" wrapText="1"/>
    </xf>
    <xf numFmtId="0" fontId="4" fillId="0" borderId="0" xfId="6" applyFont="1" applyAlignment="1" applyProtection="1">
      <alignment vertical="center" wrapText="1"/>
      <protection locked="0"/>
    </xf>
    <xf numFmtId="0" fontId="4" fillId="124" borderId="163" xfId="6" applyFont="1" applyFill="1" applyBorder="1" applyAlignment="1">
      <alignment horizontal="center" vertical="center" wrapText="1" readingOrder="1"/>
    </xf>
    <xf numFmtId="0" fontId="3" fillId="125" borderId="164" xfId="6" applyFont="1" applyFill="1" applyBorder="1" applyAlignment="1">
      <alignment horizontal="center" vertical="center" wrapText="1" readingOrder="1"/>
    </xf>
    <xf numFmtId="0" fontId="4" fillId="0" borderId="16" xfId="6" applyFont="1" applyBorder="1" applyAlignment="1">
      <alignment horizontal="center" vertical="center" wrapText="1" readingOrder="1"/>
    </xf>
    <xf numFmtId="0" fontId="4" fillId="0" borderId="16" xfId="6" applyFont="1" applyBorder="1" applyAlignment="1">
      <alignment horizontal="left" vertical="center" wrapText="1" readingOrder="1"/>
    </xf>
    <xf numFmtId="165" fontId="4" fillId="81" borderId="111" xfId="4" applyNumberFormat="1" applyFont="1" applyFill="1" applyBorder="1" applyAlignment="1">
      <alignment vertical="center" wrapText="1"/>
    </xf>
    <xf numFmtId="165" fontId="4" fillId="125" borderId="164" xfId="4" applyNumberFormat="1" applyFont="1" applyFill="1" applyBorder="1" applyAlignment="1">
      <alignment vertical="center" wrapText="1"/>
    </xf>
    <xf numFmtId="165" fontId="3" fillId="81" borderId="111" xfId="4" applyNumberFormat="1" applyFont="1" applyFill="1" applyBorder="1" applyAlignment="1">
      <alignment vertical="center" wrapText="1"/>
    </xf>
    <xf numFmtId="165" fontId="3" fillId="125" borderId="164" xfId="4" applyNumberFormat="1" applyFont="1" applyFill="1" applyBorder="1" applyAlignment="1">
      <alignment vertical="center" wrapText="1"/>
    </xf>
    <xf numFmtId="0" fontId="3" fillId="0" borderId="0" xfId="6" applyFont="1" applyAlignment="1">
      <alignment vertical="center"/>
    </xf>
    <xf numFmtId="0" fontId="3" fillId="0" borderId="0" xfId="6" applyFont="1" applyAlignment="1" applyProtection="1">
      <alignment vertical="center"/>
      <protection locked="0"/>
    </xf>
    <xf numFmtId="165" fontId="3" fillId="126" borderId="165" xfId="4" applyNumberFormat="1" applyFont="1" applyFill="1" applyBorder="1" applyAlignment="1">
      <alignment vertical="center" wrapText="1"/>
    </xf>
    <xf numFmtId="0" fontId="4" fillId="127" borderId="16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4" fillId="128" borderId="167" xfId="0" applyFont="1" applyFill="1" applyBorder="1" applyAlignment="1">
      <alignment horizontal="center" vertical="center"/>
    </xf>
    <xf numFmtId="0" fontId="4" fillId="129" borderId="168" xfId="0" applyFont="1" applyFill="1" applyBorder="1" applyAlignment="1">
      <alignment horizontal="center" vertical="center"/>
    </xf>
    <xf numFmtId="0" fontId="3" fillId="129" borderId="168" xfId="0" applyFont="1" applyFill="1" applyBorder="1" applyAlignment="1">
      <alignment horizontal="center" vertical="center"/>
    </xf>
    <xf numFmtId="0" fontId="4" fillId="130" borderId="169" xfId="0" applyFont="1" applyFill="1" applyBorder="1" applyAlignment="1">
      <alignment horizontal="center" vertical="center"/>
    </xf>
    <xf numFmtId="0" fontId="4" fillId="131" borderId="170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5" fontId="4" fillId="0" borderId="171" xfId="2" applyNumberFormat="1" applyFont="1" applyBorder="1" applyAlignment="1">
      <alignment horizontal="center" vertical="center" wrapText="1"/>
    </xf>
    <xf numFmtId="165" fontId="4" fillId="0" borderId="172" xfId="2" applyNumberFormat="1" applyFont="1" applyBorder="1" applyAlignment="1">
      <alignment horizontal="center" vertical="center" wrapText="1"/>
    </xf>
    <xf numFmtId="165" fontId="4" fillId="0" borderId="173" xfId="2" applyNumberFormat="1" applyFont="1" applyBorder="1" applyAlignment="1">
      <alignment horizontal="center" vertical="center" wrapText="1"/>
    </xf>
    <xf numFmtId="165" fontId="4" fillId="116" borderId="155" xfId="2" applyNumberFormat="1" applyFont="1" applyFill="1" applyBorder="1" applyAlignment="1">
      <alignment horizontal="center" vertical="center" wrapText="1"/>
    </xf>
    <xf numFmtId="165" fontId="4" fillId="79" borderId="109" xfId="4" applyNumberFormat="1" applyFont="1" applyFill="1" applyBorder="1"/>
    <xf numFmtId="165" fontId="4" fillId="2" borderId="1" xfId="4" applyNumberFormat="1" applyFont="1" applyFill="1" applyBorder="1"/>
    <xf numFmtId="165" fontId="4" fillId="2" borderId="1" xfId="4" applyNumberFormat="1" applyFont="1" applyFill="1" applyBorder="1" applyAlignment="1">
      <alignment vertical="center"/>
    </xf>
    <xf numFmtId="165" fontId="9" fillId="2" borderId="1" xfId="4" applyNumberFormat="1" applyFont="1" applyFill="1" applyBorder="1"/>
    <xf numFmtId="165" fontId="2" fillId="82" borderId="112" xfId="4" applyNumberFormat="1" applyFont="1" applyFill="1" applyBorder="1"/>
    <xf numFmtId="165" fontId="2" fillId="2" borderId="1" xfId="4" applyNumberFormat="1" applyFont="1" applyFill="1" applyBorder="1"/>
    <xf numFmtId="165" fontId="2" fillId="2" borderId="1" xfId="4" applyNumberFormat="1" applyFont="1" applyFill="1" applyBorder="1" applyAlignment="1">
      <alignment vertical="center"/>
    </xf>
    <xf numFmtId="165" fontId="19" fillId="2" borderId="1" xfId="4" applyNumberFormat="1" applyFont="1" applyFill="1" applyBorder="1"/>
    <xf numFmtId="165" fontId="4" fillId="82" borderId="112" xfId="4" applyNumberFormat="1" applyFont="1" applyFill="1" applyBorder="1"/>
    <xf numFmtId="0" fontId="1" fillId="178" borderId="232" xfId="0" applyFont="1" applyFill="1" applyBorder="1" applyAlignment="1">
      <alignment horizontal="justify" vertical="center" wrapText="1"/>
    </xf>
    <xf numFmtId="0" fontId="1" fillId="0" borderId="171" xfId="0" applyFont="1" applyBorder="1" applyAlignment="1">
      <alignment horizontal="justify" vertical="center" wrapText="1"/>
    </xf>
    <xf numFmtId="0" fontId="1" fillId="178" borderId="232" xfId="0" applyFont="1" applyFill="1" applyBorder="1" applyAlignment="1">
      <alignment vertical="center" wrapText="1"/>
    </xf>
    <xf numFmtId="0" fontId="30" fillId="179" borderId="233" xfId="5" applyFont="1" applyFill="1" applyBorder="1" applyAlignment="1">
      <alignment horizontal="center" vertical="center" wrapText="1"/>
    </xf>
    <xf numFmtId="0" fontId="5" fillId="24" borderId="26" xfId="0" quotePrefix="1" applyFont="1" applyFill="1" applyBorder="1" applyAlignment="1">
      <alignment horizontal="right" vertical="center"/>
    </xf>
    <xf numFmtId="0" fontId="10" fillId="2" borderId="1" xfId="0" quotePrefix="1" applyFont="1" applyFill="1" applyBorder="1" applyAlignment="1">
      <alignment horizontal="left" vertical="center" indent="1"/>
    </xf>
    <xf numFmtId="0" fontId="34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horizontal="right" vertical="center"/>
    </xf>
    <xf numFmtId="43" fontId="4" fillId="127" borderId="166" xfId="0" applyNumberFormat="1" applyFont="1" applyFill="1" applyBorder="1" applyAlignment="1">
      <alignment horizontal="center" vertical="center"/>
    </xf>
    <xf numFmtId="0" fontId="39" fillId="0" borderId="0" xfId="0" applyFont="1"/>
    <xf numFmtId="0" fontId="41" fillId="0" borderId="16" xfId="0" applyFont="1" applyBorder="1" applyAlignment="1">
      <alignment horizontal="left" vertical="center" wrapText="1"/>
    </xf>
    <xf numFmtId="0" fontId="41" fillId="116" borderId="155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left" vertical="center" indent="1"/>
    </xf>
    <xf numFmtId="0" fontId="38" fillId="2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0" fontId="3" fillId="136" borderId="178" xfId="0" applyFont="1" applyFill="1" applyBorder="1" applyAlignment="1" applyProtection="1">
      <alignment horizontal="left" vertical="center"/>
      <protection locked="0"/>
    </xf>
    <xf numFmtId="0" fontId="3" fillId="137" borderId="179" xfId="0" applyFont="1" applyFill="1" applyBorder="1" applyAlignment="1" applyProtection="1">
      <alignment horizontal="left" vertical="center"/>
      <protection locked="0"/>
    </xf>
    <xf numFmtId="0" fontId="3" fillId="138" borderId="180" xfId="0" applyFont="1" applyFill="1" applyBorder="1" applyAlignment="1" applyProtection="1">
      <alignment horizontal="left" vertical="center"/>
      <protection locked="0"/>
    </xf>
    <xf numFmtId="0" fontId="3" fillId="0" borderId="184" xfId="0" applyFont="1" applyBorder="1" applyAlignment="1">
      <alignment horizontal="left" vertical="center"/>
    </xf>
    <xf numFmtId="0" fontId="3" fillId="0" borderId="185" xfId="0" applyFont="1" applyBorder="1" applyAlignment="1">
      <alignment horizontal="left" vertical="center"/>
    </xf>
    <xf numFmtId="0" fontId="3" fillId="0" borderId="186" xfId="0" applyFont="1" applyBorder="1" applyAlignment="1">
      <alignment horizontal="left" vertical="center"/>
    </xf>
    <xf numFmtId="43" fontId="3" fillId="59" borderId="84" xfId="1" applyFont="1" applyFill="1" applyBorder="1" applyAlignment="1">
      <alignment horizontal="center" vertical="center"/>
    </xf>
    <xf numFmtId="43" fontId="3" fillId="58" borderId="82" xfId="1" applyFont="1" applyFill="1" applyBorder="1" applyAlignment="1">
      <alignment horizontal="center" vertical="center"/>
    </xf>
    <xf numFmtId="43" fontId="3" fillId="132" borderId="174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/>
    </xf>
    <xf numFmtId="0" fontId="34" fillId="2" borderId="1" xfId="0" applyFont="1" applyFill="1" applyBorder="1" applyAlignment="1">
      <alignment vertical="center"/>
    </xf>
    <xf numFmtId="0" fontId="34" fillId="2" borderId="1" xfId="0" applyFont="1" applyFill="1" applyBorder="1" applyAlignment="1">
      <alignment vertical="center" wrapText="1"/>
    </xf>
    <xf numFmtId="0" fontId="3" fillId="133" borderId="175" xfId="0" applyFont="1" applyFill="1" applyBorder="1" applyAlignment="1">
      <alignment vertical="center"/>
    </xf>
    <xf numFmtId="0" fontId="3" fillId="134" borderId="176" xfId="0" applyFont="1" applyFill="1" applyBorder="1" applyAlignment="1">
      <alignment vertical="center"/>
    </xf>
    <xf numFmtId="0" fontId="3" fillId="135" borderId="177" xfId="0" applyFont="1" applyFill="1" applyBorder="1" applyAlignment="1">
      <alignment vertical="center"/>
    </xf>
    <xf numFmtId="0" fontId="12" fillId="139" borderId="181" xfId="0" applyFont="1" applyFill="1" applyBorder="1" applyAlignment="1">
      <alignment horizontal="right" vertical="center"/>
    </xf>
    <xf numFmtId="0" fontId="12" fillId="140" borderId="182" xfId="0" applyFont="1" applyFill="1" applyBorder="1" applyAlignment="1">
      <alignment horizontal="right" vertical="center"/>
    </xf>
    <xf numFmtId="0" fontId="12" fillId="141" borderId="18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59" borderId="84" xfId="0" applyFont="1" applyFill="1" applyBorder="1" applyAlignment="1">
      <alignment vertical="center"/>
    </xf>
    <xf numFmtId="0" fontId="3" fillId="58" borderId="82" xfId="0" applyFont="1" applyFill="1" applyBorder="1" applyAlignment="1">
      <alignment vertical="center"/>
    </xf>
    <xf numFmtId="0" fontId="3" fillId="132" borderId="174" xfId="0" applyFont="1" applyFill="1" applyBorder="1" applyAlignment="1">
      <alignment vertical="center"/>
    </xf>
    <xf numFmtId="0" fontId="3" fillId="60" borderId="85" xfId="0" applyFont="1" applyFill="1" applyBorder="1" applyAlignment="1">
      <alignment horizontal="left" vertical="center"/>
    </xf>
    <xf numFmtId="0" fontId="3" fillId="61" borderId="8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147" borderId="192" xfId="0" applyFont="1" applyFill="1" applyBorder="1" applyAlignment="1">
      <alignment horizontal="center" vertical="center" wrapText="1"/>
    </xf>
    <xf numFmtId="0" fontId="4" fillId="148" borderId="193" xfId="0" applyFont="1" applyFill="1" applyBorder="1" applyAlignment="1">
      <alignment horizontal="center" vertical="center" wrapText="1"/>
    </xf>
    <xf numFmtId="0" fontId="4" fillId="149" borderId="194" xfId="0" applyFont="1" applyFill="1" applyBorder="1" applyAlignment="1">
      <alignment horizontal="center" vertical="center" wrapText="1"/>
    </xf>
    <xf numFmtId="0" fontId="4" fillId="150" borderId="195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51" borderId="196" xfId="0" applyFont="1" applyFill="1" applyBorder="1" applyAlignment="1">
      <alignment horizontal="center" vertical="center" wrapText="1"/>
    </xf>
    <xf numFmtId="0" fontId="4" fillId="152" borderId="197" xfId="0" applyFont="1" applyFill="1" applyBorder="1" applyAlignment="1">
      <alignment horizontal="center" vertical="center" wrapText="1"/>
    </xf>
    <xf numFmtId="0" fontId="4" fillId="153" borderId="198" xfId="0" applyFont="1" applyFill="1" applyBorder="1" applyAlignment="1">
      <alignment horizontal="center" vertical="center" wrapText="1"/>
    </xf>
    <xf numFmtId="0" fontId="4" fillId="154" borderId="19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7" fillId="142" borderId="187" xfId="0" applyFont="1" applyFill="1" applyBorder="1" applyAlignment="1">
      <alignment horizontal="center" vertical="center" wrapText="1"/>
    </xf>
    <xf numFmtId="0" fontId="7" fillId="32" borderId="44" xfId="0" applyFont="1" applyFill="1" applyBorder="1" applyAlignment="1">
      <alignment horizontal="center" vertical="center" wrapText="1"/>
    </xf>
    <xf numFmtId="0" fontId="7" fillId="143" borderId="188" xfId="0" applyFont="1" applyFill="1" applyBorder="1" applyAlignment="1">
      <alignment horizontal="center" vertical="center" wrapText="1"/>
    </xf>
    <xf numFmtId="0" fontId="7" fillId="144" borderId="189" xfId="0" applyFont="1" applyFill="1" applyBorder="1" applyAlignment="1">
      <alignment horizontal="center" vertical="center" wrapText="1"/>
    </xf>
    <xf numFmtId="0" fontId="7" fillId="145" borderId="190" xfId="0" applyFont="1" applyFill="1" applyBorder="1" applyAlignment="1">
      <alignment horizontal="center" vertical="center" wrapText="1"/>
    </xf>
    <xf numFmtId="0" fontId="7" fillId="146" borderId="191" xfId="0" applyFont="1" applyFill="1" applyBorder="1" applyAlignment="1">
      <alignment horizontal="center" vertical="center" wrapText="1"/>
    </xf>
    <xf numFmtId="0" fontId="3" fillId="73" borderId="100" xfId="0" applyFont="1" applyFill="1" applyBorder="1" applyAlignment="1">
      <alignment horizontal="center"/>
    </xf>
    <xf numFmtId="0" fontId="3" fillId="74" borderId="101" xfId="0" applyFont="1" applyFill="1" applyBorder="1" applyAlignment="1">
      <alignment horizontal="center"/>
    </xf>
    <xf numFmtId="0" fontId="3" fillId="75" borderId="102" xfId="0" applyFont="1" applyFill="1" applyBorder="1" applyAlignment="1">
      <alignment horizontal="center"/>
    </xf>
    <xf numFmtId="0" fontId="3" fillId="123" borderId="162" xfId="0" applyFont="1" applyFill="1" applyBorder="1" applyAlignment="1">
      <alignment horizontal="center" vertical="center" wrapText="1"/>
    </xf>
    <xf numFmtId="0" fontId="3" fillId="127" borderId="166" xfId="0" applyFont="1" applyFill="1" applyBorder="1" applyAlignment="1">
      <alignment horizontal="center" vertical="center" wrapText="1"/>
    </xf>
    <xf numFmtId="0" fontId="4" fillId="123" borderId="162" xfId="0" applyFont="1" applyFill="1" applyBorder="1" applyAlignment="1">
      <alignment horizontal="center" vertical="center"/>
    </xf>
    <xf numFmtId="0" fontId="4" fillId="127" borderId="166" xfId="0" applyFont="1" applyFill="1" applyBorder="1" applyAlignment="1">
      <alignment horizontal="center" vertical="center"/>
    </xf>
    <xf numFmtId="0" fontId="20" fillId="155" borderId="201" xfId="5" applyFont="1" applyFill="1" applyBorder="1" applyAlignment="1">
      <alignment horizontal="left" vertical="top" wrapText="1"/>
    </xf>
    <xf numFmtId="0" fontId="29" fillId="156" borderId="202" xfId="5" applyFont="1" applyFill="1" applyBorder="1" applyAlignment="1">
      <alignment horizontal="center" vertical="top" wrapText="1"/>
    </xf>
    <xf numFmtId="0" fontId="29" fillId="177" borderId="231" xfId="5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center" wrapText="1"/>
    </xf>
    <xf numFmtId="0" fontId="41" fillId="123" borderId="162" xfId="0" applyFont="1" applyFill="1" applyBorder="1" applyAlignment="1">
      <alignment horizontal="left" vertical="center" wrapText="1"/>
    </xf>
    <xf numFmtId="0" fontId="41" fillId="125" borderId="164" xfId="0" applyFont="1" applyFill="1" applyBorder="1" applyAlignment="1">
      <alignment horizontal="left" vertical="center" wrapText="1"/>
    </xf>
    <xf numFmtId="0" fontId="41" fillId="126" borderId="165" xfId="0" applyFont="1" applyFill="1" applyBorder="1" applyAlignment="1">
      <alignment horizontal="left" vertical="center" wrapText="1"/>
    </xf>
    <xf numFmtId="0" fontId="1" fillId="123" borderId="162" xfId="0" applyFont="1" applyFill="1" applyBorder="1" applyAlignment="1">
      <alignment horizontal="left" vertical="center" wrapText="1"/>
    </xf>
    <xf numFmtId="0" fontId="1" fillId="125" borderId="164" xfId="0" applyFont="1" applyFill="1" applyBorder="1" applyAlignment="1">
      <alignment horizontal="left" vertical="center" wrapText="1"/>
    </xf>
    <xf numFmtId="0" fontId="1" fillId="126" borderId="165" xfId="0" applyFont="1" applyFill="1" applyBorder="1" applyAlignment="1">
      <alignment horizontal="left" vertical="center" wrapText="1"/>
    </xf>
    <xf numFmtId="0" fontId="1" fillId="0" borderId="184" xfId="0" applyFont="1" applyBorder="1" applyAlignment="1">
      <alignment horizontal="left" vertical="center" wrapText="1"/>
    </xf>
    <xf numFmtId="0" fontId="1" fillId="0" borderId="185" xfId="0" applyFont="1" applyBorder="1" applyAlignment="1">
      <alignment horizontal="left" vertical="center" wrapText="1"/>
    </xf>
    <xf numFmtId="0" fontId="1" fillId="0" borderId="186" xfId="0" applyFont="1" applyBorder="1" applyAlignment="1">
      <alignment horizontal="left" vertical="center" wrapText="1"/>
    </xf>
    <xf numFmtId="0" fontId="21" fillId="2" borderId="1" xfId="5" applyFont="1" applyFill="1" applyBorder="1" applyAlignment="1">
      <alignment horizontal="left" vertical="top" wrapText="1"/>
    </xf>
    <xf numFmtId="0" fontId="1" fillId="0" borderId="218" xfId="0" applyFont="1" applyBorder="1" applyAlignment="1">
      <alignment horizontal="left" vertical="center" wrapText="1"/>
    </xf>
    <xf numFmtId="0" fontId="1" fillId="0" borderId="219" xfId="0" applyFont="1" applyBorder="1" applyAlignment="1">
      <alignment horizontal="left" vertical="center" wrapText="1"/>
    </xf>
    <xf numFmtId="0" fontId="26" fillId="0" borderId="218" xfId="0" applyFont="1" applyBorder="1" applyAlignment="1">
      <alignment horizontal="left" vertical="center" wrapText="1"/>
    </xf>
    <xf numFmtId="0" fontId="26" fillId="0" borderId="219" xfId="0" applyFont="1" applyBorder="1" applyAlignment="1">
      <alignment horizontal="left" vertical="center" wrapText="1"/>
    </xf>
    <xf numFmtId="0" fontId="20" fillId="93" borderId="129" xfId="5" applyFont="1" applyFill="1" applyBorder="1" applyAlignment="1">
      <alignment horizontal="left" vertical="top" wrapText="1"/>
    </xf>
    <xf numFmtId="0" fontId="1" fillId="0" borderId="220" xfId="0" applyFont="1" applyBorder="1" applyAlignment="1">
      <alignment horizontal="left" vertical="center" wrapText="1"/>
    </xf>
    <xf numFmtId="0" fontId="1" fillId="0" borderId="221" xfId="0" applyFont="1" applyBorder="1" applyAlignment="1">
      <alignment horizontal="left" vertical="center" wrapText="1"/>
    </xf>
    <xf numFmtId="0" fontId="27" fillId="0" borderId="184" xfId="0" applyFont="1" applyBorder="1" applyAlignment="1">
      <alignment horizontal="left" vertical="center" wrapText="1"/>
    </xf>
    <xf numFmtId="0" fontId="27" fillId="0" borderId="186" xfId="0" applyFont="1" applyBorder="1" applyAlignment="1">
      <alignment horizontal="left" vertical="center" wrapText="1"/>
    </xf>
    <xf numFmtId="0" fontId="1" fillId="0" borderId="222" xfId="0" applyFont="1" applyBorder="1" applyAlignment="1">
      <alignment horizontal="left" vertical="center" wrapText="1"/>
    </xf>
    <xf numFmtId="0" fontId="1" fillId="0" borderId="223" xfId="0" applyFont="1" applyBorder="1" applyAlignment="1">
      <alignment horizontal="left" vertical="center" wrapText="1"/>
    </xf>
    <xf numFmtId="0" fontId="1" fillId="0" borderId="218" xfId="5" applyFont="1" applyBorder="1" applyAlignment="1">
      <alignment horizontal="left" vertical="center" wrapText="1"/>
    </xf>
    <xf numFmtId="0" fontId="1" fillId="0" borderId="219" xfId="5" applyFont="1" applyBorder="1" applyAlignment="1">
      <alignment horizontal="left" vertical="center" wrapText="1"/>
    </xf>
    <xf numFmtId="0" fontId="1" fillId="0" borderId="220" xfId="5" applyFont="1" applyBorder="1" applyAlignment="1">
      <alignment horizontal="left" vertical="center" wrapText="1"/>
    </xf>
    <xf numFmtId="0" fontId="1" fillId="0" borderId="221" xfId="5" applyFont="1" applyBorder="1" applyAlignment="1">
      <alignment horizontal="left" vertical="center" wrapText="1"/>
    </xf>
    <xf numFmtId="0" fontId="20" fillId="0" borderId="184" xfId="5" applyFont="1" applyBorder="1" applyAlignment="1">
      <alignment horizontal="left" vertical="center" wrapText="1"/>
    </xf>
    <xf numFmtId="0" fontId="20" fillId="0" borderId="185" xfId="5" applyFont="1" applyBorder="1" applyAlignment="1">
      <alignment horizontal="left" vertical="center" wrapText="1"/>
    </xf>
    <xf numFmtId="0" fontId="20" fillId="0" borderId="186" xfId="5" applyFont="1" applyBorder="1" applyAlignment="1">
      <alignment horizontal="left" vertical="center" wrapText="1"/>
    </xf>
    <xf numFmtId="0" fontId="1" fillId="0" borderId="224" xfId="5" applyFont="1" applyBorder="1" applyAlignment="1">
      <alignment horizontal="left" vertical="center" wrapText="1"/>
    </xf>
    <xf numFmtId="0" fontId="1" fillId="0" borderId="225" xfId="5" applyFont="1" applyBorder="1" applyAlignment="1">
      <alignment horizontal="left" vertical="center" wrapText="1"/>
    </xf>
    <xf numFmtId="0" fontId="1" fillId="0" borderId="222" xfId="5" applyFont="1" applyBorder="1" applyAlignment="1">
      <alignment horizontal="left" vertical="center" wrapText="1"/>
    </xf>
    <xf numFmtId="0" fontId="1" fillId="0" borderId="223" xfId="5" applyFont="1" applyBorder="1" applyAlignment="1">
      <alignment horizontal="left" vertical="center" wrapText="1"/>
    </xf>
    <xf numFmtId="0" fontId="1" fillId="0" borderId="200" xfId="5" applyFont="1" applyBorder="1" applyAlignment="1">
      <alignment horizontal="left" vertical="center" wrapText="1"/>
    </xf>
    <xf numFmtId="0" fontId="20" fillId="172" borderId="226" xfId="0" applyFont="1" applyFill="1" applyBorder="1" applyAlignment="1">
      <alignment horizontal="left" vertical="center" wrapText="1"/>
    </xf>
    <xf numFmtId="0" fontId="20" fillId="173" borderId="227" xfId="0" applyFont="1" applyFill="1" applyBorder="1" applyAlignment="1">
      <alignment horizontal="left" vertical="center" wrapText="1"/>
    </xf>
    <xf numFmtId="0" fontId="40" fillId="180" borderId="234" xfId="5" applyFont="1" applyFill="1" applyBorder="1" applyAlignment="1">
      <alignment horizontal="left" vertical="top" wrapText="1"/>
    </xf>
    <xf numFmtId="0" fontId="40" fillId="174" borderId="228" xfId="5" applyFont="1" applyFill="1" applyBorder="1" applyAlignment="1">
      <alignment horizontal="left" vertical="top" wrapText="1"/>
    </xf>
    <xf numFmtId="0" fontId="20" fillId="155" borderId="201" xfId="5" applyFont="1" applyFill="1" applyBorder="1" applyAlignment="1">
      <alignment horizontal="left" vertical="center" wrapText="1"/>
    </xf>
    <xf numFmtId="0" fontId="20" fillId="157" borderId="203" xfId="5" applyFont="1" applyFill="1" applyBorder="1" applyAlignment="1">
      <alignment horizontal="left" vertical="center" wrapText="1"/>
    </xf>
    <xf numFmtId="0" fontId="41" fillId="175" borderId="229" xfId="5" applyFont="1" applyFill="1" applyBorder="1" applyAlignment="1">
      <alignment horizontal="left" vertical="top" wrapText="1"/>
    </xf>
    <xf numFmtId="0" fontId="41" fillId="176" borderId="230" xfId="5" applyFont="1" applyFill="1" applyBorder="1" applyAlignment="1">
      <alignment horizontal="left" vertical="top" wrapText="1"/>
    </xf>
    <xf numFmtId="0" fontId="1" fillId="60" borderId="85" xfId="5" applyFont="1" applyFill="1" applyBorder="1" applyAlignment="1">
      <alignment horizontal="left" vertical="top" wrapText="1"/>
    </xf>
    <xf numFmtId="0" fontId="1" fillId="65" borderId="91" xfId="5" applyFont="1" applyFill="1" applyBorder="1" applyAlignment="1">
      <alignment horizontal="left" vertical="top" wrapText="1"/>
    </xf>
    <xf numFmtId="0" fontId="42" fillId="32" borderId="44" xfId="5" applyFont="1" applyFill="1" applyBorder="1" applyAlignment="1">
      <alignment horizontal="left" vertical="top" wrapText="1"/>
    </xf>
    <xf numFmtId="0" fontId="22" fillId="158" borderId="204" xfId="0" applyFont="1" applyFill="1" applyBorder="1" applyAlignment="1">
      <alignment horizontal="left" vertical="center"/>
    </xf>
    <xf numFmtId="0" fontId="22" fillId="159" borderId="205" xfId="0" applyFont="1" applyFill="1" applyBorder="1" applyAlignment="1">
      <alignment horizontal="left" vertical="center"/>
    </xf>
    <xf numFmtId="0" fontId="22" fillId="160" borderId="206" xfId="0" applyFont="1" applyFill="1" applyBorder="1" applyAlignment="1">
      <alignment horizontal="left" vertical="center"/>
    </xf>
    <xf numFmtId="0" fontId="22" fillId="0" borderId="184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2" fillId="161" borderId="207" xfId="0" applyFont="1" applyFill="1" applyBorder="1" applyAlignment="1">
      <alignment vertical="center"/>
    </xf>
    <xf numFmtId="0" fontId="2" fillId="162" borderId="208" xfId="0" applyFont="1" applyFill="1" applyBorder="1" applyAlignment="1">
      <alignment vertical="center"/>
    </xf>
    <xf numFmtId="0" fontId="22" fillId="161" borderId="207" xfId="0" applyFont="1" applyFill="1" applyBorder="1" applyAlignment="1">
      <alignment vertical="center"/>
    </xf>
    <xf numFmtId="0" fontId="22" fillId="162" borderId="208" xfId="0" applyFont="1" applyFill="1" applyBorder="1" applyAlignment="1">
      <alignment vertical="center"/>
    </xf>
    <xf numFmtId="0" fontId="2" fillId="163" borderId="209" xfId="0" applyFont="1" applyFill="1" applyBorder="1" applyAlignment="1">
      <alignment vertical="center"/>
    </xf>
    <xf numFmtId="0" fontId="2" fillId="164" borderId="210" xfId="0" applyFont="1" applyFill="1" applyBorder="1" applyAlignment="1">
      <alignment vertical="center"/>
    </xf>
    <xf numFmtId="0" fontId="2" fillId="165" borderId="211" xfId="0" applyFont="1" applyFill="1" applyBorder="1" applyAlignment="1">
      <alignment vertical="center"/>
    </xf>
    <xf numFmtId="0" fontId="2" fillId="116" borderId="155" xfId="0" applyFont="1" applyFill="1" applyBorder="1" applyAlignment="1">
      <alignment vertical="center"/>
    </xf>
    <xf numFmtId="0" fontId="2" fillId="166" borderId="212" xfId="0" applyFont="1" applyFill="1" applyBorder="1" applyAlignment="1">
      <alignment vertical="center"/>
    </xf>
    <xf numFmtId="0" fontId="2" fillId="128" borderId="167" xfId="0" applyFont="1" applyFill="1" applyBorder="1" applyAlignment="1">
      <alignment vertical="center"/>
    </xf>
    <xf numFmtId="0" fontId="4" fillId="145" borderId="190" xfId="0" applyFont="1" applyFill="1" applyBorder="1" applyAlignment="1">
      <alignment horizontal="left" vertical="center"/>
    </xf>
    <xf numFmtId="0" fontId="3" fillId="167" borderId="213" xfId="0" applyFont="1" applyFill="1" applyBorder="1" applyAlignment="1">
      <alignment horizontal="left" vertical="center"/>
    </xf>
    <xf numFmtId="0" fontId="3" fillId="168" borderId="214" xfId="0" applyFont="1" applyFill="1" applyBorder="1" applyAlignment="1">
      <alignment horizontal="left" vertical="center"/>
    </xf>
    <xf numFmtId="0" fontId="3" fillId="169" borderId="215" xfId="0" applyFont="1" applyFill="1" applyBorder="1" applyAlignment="1">
      <alignment horizontal="left" vertical="center"/>
    </xf>
    <xf numFmtId="0" fontId="4" fillId="32" borderId="44" xfId="0" applyFont="1" applyFill="1" applyBorder="1" applyAlignment="1">
      <alignment horizontal="left" vertical="center"/>
    </xf>
    <xf numFmtId="0" fontId="5" fillId="170" borderId="216" xfId="6" applyFont="1" applyFill="1" applyBorder="1" applyAlignment="1">
      <alignment horizontal="center" vertical="center" wrapText="1" readingOrder="1"/>
    </xf>
    <xf numFmtId="0" fontId="5" fillId="171" borderId="217" xfId="6" applyFont="1" applyFill="1" applyBorder="1" applyAlignment="1">
      <alignment horizontal="center" vertical="center" wrapText="1" readingOrder="1"/>
    </xf>
    <xf numFmtId="0" fontId="4" fillId="124" borderId="163" xfId="6" applyFont="1" applyFill="1" applyBorder="1" applyAlignment="1">
      <alignment horizontal="center" vertical="center" wrapText="1" readingOrder="1"/>
    </xf>
    <xf numFmtId="43" fontId="3" fillId="124" borderId="163" xfId="6" applyNumberFormat="1" applyFont="1" applyFill="1" applyBorder="1" applyAlignment="1">
      <alignment horizontal="center" vertical="center" wrapText="1" readingOrder="1"/>
    </xf>
    <xf numFmtId="0" fontId="3" fillId="124" borderId="163" xfId="6" applyFont="1" applyFill="1" applyBorder="1" applyAlignment="1">
      <alignment horizontal="center" vertical="center" wrapText="1" readingOrder="1"/>
    </xf>
    <xf numFmtId="0" fontId="3" fillId="81" borderId="111" xfId="6" applyFont="1" applyFill="1" applyBorder="1" applyAlignment="1">
      <alignment horizontal="center" vertical="center" wrapText="1" readingOrder="1"/>
    </xf>
    <xf numFmtId="0" fontId="4" fillId="0" borderId="16" xfId="6" applyFont="1" applyBorder="1" applyAlignment="1">
      <alignment horizontal="center" vertical="center" wrapText="1" readingOrder="1"/>
    </xf>
  </cellXfs>
  <cellStyles count="7">
    <cellStyle name="Comma" xfId="2" builtinId="3" customBuiltin="1"/>
    <cellStyle name="Comma 2" xfId="4" xr:uid="{00000000-0005-0000-0000-000004000000}"/>
    <cellStyle name="Comma_Sheet1" xfId="1" xr:uid="{00000000-0005-0000-0000-000001000000}"/>
    <cellStyle name="Normal" xfId="0" builtinId="0" customBuiltin="1"/>
    <cellStyle name="Normal 2" xfId="5" xr:uid="{00000000-0005-0000-0000-000005000000}"/>
    <cellStyle name="Normal 3" xfId="6" xr:uid="{00000000-0005-0000-0000-000006000000}"/>
    <cellStyle name="Percent" xfId="3" builtinId="5" customBuiltin="1"/>
  </cellStyles>
  <dxfs count="2">
    <dxf>
      <font>
        <b/>
        <i val="0"/>
        <color rgb="FFFFFFFF"/>
      </font>
      <fill>
        <patternFill patternType="solid">
          <bgColor rgb="FFC00000"/>
        </patternFill>
      </fill>
    </dxf>
    <dxf>
      <font>
        <color rgb="FFFFFFFF"/>
      </font>
      <fill>
        <patternFill patternType="solid">
          <bgColor rgb="FFC00000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DC144"/>
  <sheetViews>
    <sheetView tabSelected="1" zoomScaleNormal="100" workbookViewId="0">
      <pane xSplit="7" ySplit="13" topLeftCell="H14" activePane="bottomRight" state="frozen"/>
      <selection pane="topRight"/>
      <selection pane="bottomLeft"/>
      <selection pane="bottomRight" activeCell="H14" sqref="H14"/>
    </sheetView>
  </sheetViews>
  <sheetFormatPr defaultColWidth="8.88671875" defaultRowHeight="11.4" x14ac:dyDescent="0.2"/>
  <cols>
    <col min="1" max="1" width="1.109375" style="3" customWidth="1"/>
    <col min="2" max="2" width="15.21875" style="13" customWidth="1"/>
    <col min="3" max="5" width="14.109375" style="12" customWidth="1"/>
    <col min="6" max="6" width="19" style="12" customWidth="1"/>
    <col min="7" max="7" width="0.88671875" style="3" customWidth="1"/>
    <col min="8" max="8" width="12.5546875" style="10" customWidth="1"/>
    <col min="9" max="9" width="0.88671875" style="10" customWidth="1"/>
    <col min="10" max="10" width="12.5546875" style="10" customWidth="1"/>
    <col min="11" max="11" width="0.88671875" style="10" customWidth="1"/>
    <col min="12" max="12" width="12.5546875" style="10" customWidth="1"/>
    <col min="13" max="13" width="0.88671875" style="10" customWidth="1"/>
    <col min="14" max="14" width="12.5546875" style="3" customWidth="1"/>
    <col min="15" max="15" width="0.88671875" style="10" customWidth="1"/>
    <col min="16" max="16" width="12.5546875" style="10" hidden="1" customWidth="1"/>
    <col min="17" max="17" width="0.88671875" style="10" hidden="1" customWidth="1"/>
    <col min="18" max="18" width="12.5546875" style="10" hidden="1" customWidth="1"/>
    <col min="19" max="19" width="0.88671875" style="10" hidden="1" customWidth="1"/>
    <col min="20" max="20" width="12.5546875" style="3" hidden="1" customWidth="1"/>
    <col min="21" max="21" width="1.109375" style="3" hidden="1" customWidth="1"/>
    <col min="22" max="22" width="11.88671875" style="3" customWidth="1"/>
    <col min="23" max="23" width="2" style="3" customWidth="1"/>
    <col min="24" max="24" width="10.6640625" style="3" customWidth="1"/>
    <col min="25" max="25" width="12.6640625" style="3" customWidth="1"/>
    <col min="26" max="27" width="9.6640625" style="3" customWidth="1"/>
    <col min="28" max="107" width="8.88671875" style="3" customWidth="1"/>
    <col min="108" max="108" width="8.88671875" style="10" customWidth="1"/>
    <col min="109" max="16384" width="8.88671875" style="10"/>
  </cols>
  <sheetData>
    <row r="1" spans="1:25" ht="12" x14ac:dyDescent="0.25">
      <c r="A1" s="391"/>
      <c r="B1" s="392"/>
      <c r="C1" s="45"/>
      <c r="D1" s="45"/>
      <c r="E1" s="237"/>
      <c r="F1" s="45"/>
      <c r="G1" s="46"/>
      <c r="H1" s="45"/>
      <c r="I1" s="47"/>
      <c r="J1" s="48"/>
      <c r="K1" s="49"/>
      <c r="L1" s="48"/>
      <c r="M1" s="48"/>
      <c r="N1" s="48"/>
      <c r="O1" s="47"/>
      <c r="P1" s="48"/>
      <c r="Q1" s="49"/>
      <c r="R1" s="48"/>
      <c r="S1" s="48"/>
      <c r="T1" s="48"/>
      <c r="U1" s="48"/>
      <c r="V1" s="48"/>
      <c r="W1" s="48"/>
      <c r="X1" s="48"/>
      <c r="Y1" s="238" t="s">
        <v>327</v>
      </c>
    </row>
    <row r="2" spans="1:25" ht="12" x14ac:dyDescent="0.2">
      <c r="A2" s="44"/>
      <c r="B2" s="50" t="s">
        <v>0</v>
      </c>
      <c r="C2" s="393" t="s">
        <v>1</v>
      </c>
      <c r="D2" s="394"/>
      <c r="E2" s="395"/>
      <c r="F2" s="45"/>
      <c r="G2" s="46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51"/>
    </row>
    <row r="3" spans="1:25" ht="11.4" customHeight="1" x14ac:dyDescent="0.2">
      <c r="A3" s="44"/>
      <c r="B3" s="396" t="s">
        <v>2</v>
      </c>
      <c r="C3" s="224"/>
      <c r="D3" s="225" t="s">
        <v>3</v>
      </c>
      <c r="E3" s="221"/>
      <c r="F3" s="45"/>
      <c r="G3" s="46"/>
      <c r="H3" s="45"/>
      <c r="I3" s="45"/>
      <c r="J3" s="44"/>
      <c r="K3" s="44"/>
      <c r="L3" s="44"/>
      <c r="M3" s="44"/>
      <c r="N3" s="44"/>
      <c r="O3" s="45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11.4" customHeight="1" x14ac:dyDescent="0.2">
      <c r="A4" s="44"/>
      <c r="B4" s="397"/>
      <c r="C4" s="219"/>
      <c r="D4" s="226" t="s">
        <v>4</v>
      </c>
      <c r="E4" s="222"/>
      <c r="F4" s="45"/>
      <c r="G4" s="46"/>
      <c r="H4" s="45"/>
      <c r="I4" s="45"/>
      <c r="J4" s="44"/>
      <c r="K4" s="44"/>
      <c r="L4" s="44"/>
      <c r="M4" s="44"/>
      <c r="N4" s="44"/>
      <c r="O4" s="45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1.4" customHeight="1" x14ac:dyDescent="0.2">
      <c r="A5" s="44"/>
      <c r="B5" s="398"/>
      <c r="C5" s="220"/>
      <c r="D5" s="227" t="s">
        <v>5</v>
      </c>
      <c r="E5" s="223">
        <f>ROUND(DAYS360(E3,E4)/30,1)</f>
        <v>0</v>
      </c>
      <c r="F5" s="45"/>
      <c r="G5" s="52"/>
      <c r="H5" s="399" t="s">
        <v>6</v>
      </c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1"/>
      <c r="W5" s="53"/>
      <c r="X5" s="44"/>
      <c r="Y5" s="44"/>
    </row>
    <row r="6" spans="1:25" ht="12" x14ac:dyDescent="0.2">
      <c r="A6" s="51"/>
      <c r="B6" s="51"/>
      <c r="C6" s="51"/>
      <c r="D6" s="51"/>
      <c r="E6" s="51"/>
      <c r="F6" s="51"/>
      <c r="G6" s="53"/>
      <c r="H6" s="263" t="s">
        <v>268</v>
      </c>
      <c r="I6" s="54"/>
      <c r="J6" s="263" t="s">
        <v>295</v>
      </c>
      <c r="K6" s="54"/>
      <c r="L6" s="263" t="s">
        <v>296</v>
      </c>
      <c r="M6" s="53"/>
      <c r="N6" s="263" t="s">
        <v>297</v>
      </c>
      <c r="O6" s="54"/>
      <c r="P6" s="263" t="s">
        <v>299</v>
      </c>
      <c r="Q6" s="54"/>
      <c r="R6" s="263" t="s">
        <v>12</v>
      </c>
      <c r="S6" s="53"/>
      <c r="T6" s="263" t="s">
        <v>298</v>
      </c>
      <c r="U6" s="53"/>
      <c r="V6" s="165" t="s">
        <v>14</v>
      </c>
      <c r="W6" s="53"/>
      <c r="X6" s="163" t="s">
        <v>15</v>
      </c>
      <c r="Y6" s="164" t="s">
        <v>16</v>
      </c>
    </row>
    <row r="7" spans="1:25" s="3" customFormat="1" ht="9" customHeight="1" x14ac:dyDescent="0.2">
      <c r="A7" s="44"/>
      <c r="B7" s="46"/>
      <c r="C7" s="45"/>
      <c r="D7" s="45"/>
      <c r="E7" s="45"/>
      <c r="F7" s="45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166"/>
      <c r="W7" s="51"/>
      <c r="X7" s="51"/>
      <c r="Y7" s="51"/>
    </row>
    <row r="8" spans="1:25" ht="12" x14ac:dyDescent="0.2">
      <c r="A8" s="44"/>
      <c r="B8" s="55" t="s">
        <v>17</v>
      </c>
      <c r="C8" s="56"/>
      <c r="D8" s="56"/>
      <c r="E8" s="56"/>
      <c r="F8" s="57"/>
      <c r="G8" s="44"/>
      <c r="H8" s="159"/>
      <c r="I8" s="58"/>
      <c r="J8" s="159"/>
      <c r="K8" s="51"/>
      <c r="L8" s="159"/>
      <c r="M8" s="51"/>
      <c r="N8" s="159"/>
      <c r="O8" s="58"/>
      <c r="P8" s="159"/>
      <c r="Q8" s="51"/>
      <c r="R8" s="159"/>
      <c r="S8" s="51"/>
      <c r="T8" s="159"/>
      <c r="U8" s="45"/>
      <c r="V8" s="169">
        <f>N8+L8+J8+H8+P8+R8+T8</f>
        <v>0</v>
      </c>
      <c r="W8" s="45"/>
      <c r="X8" s="47"/>
      <c r="Y8" s="45"/>
    </row>
    <row r="9" spans="1:25" ht="12" x14ac:dyDescent="0.2">
      <c r="A9" s="44"/>
      <c r="B9" s="55" t="s">
        <v>18</v>
      </c>
      <c r="C9" s="56"/>
      <c r="D9" s="56"/>
      <c r="E9" s="56"/>
      <c r="F9" s="57"/>
      <c r="G9" s="44"/>
      <c r="H9" s="160"/>
      <c r="I9" s="59"/>
      <c r="J9" s="160"/>
      <c r="K9" s="33"/>
      <c r="L9" s="160"/>
      <c r="M9" s="45"/>
      <c r="N9" s="160"/>
      <c r="O9" s="59"/>
      <c r="P9" s="160"/>
      <c r="Q9" s="33"/>
      <c r="R9" s="160"/>
      <c r="S9" s="45"/>
      <c r="T9" s="160"/>
      <c r="U9" s="45"/>
      <c r="V9" s="170">
        <f>N9+L9+J9+H9+P9+R9+T9</f>
        <v>0</v>
      </c>
      <c r="W9" s="45"/>
      <c r="X9" s="45"/>
      <c r="Y9" s="45"/>
    </row>
    <row r="10" spans="1:25" s="3" customFormat="1" ht="7.2" customHeight="1" x14ac:dyDescent="0.2">
      <c r="A10" s="44"/>
      <c r="B10" s="48"/>
      <c r="C10" s="60"/>
      <c r="D10" s="60"/>
      <c r="E10" s="60"/>
      <c r="F10" s="60"/>
      <c r="G10" s="44"/>
      <c r="H10" s="61"/>
      <c r="I10" s="62"/>
      <c r="J10" s="61"/>
      <c r="K10" s="33"/>
      <c r="L10" s="61"/>
      <c r="M10" s="45"/>
      <c r="N10" s="61"/>
      <c r="O10" s="62"/>
      <c r="P10" s="61"/>
      <c r="Q10" s="33"/>
      <c r="R10" s="61"/>
      <c r="S10" s="45"/>
      <c r="T10" s="61"/>
      <c r="U10" s="45"/>
      <c r="V10" s="63"/>
      <c r="W10" s="45"/>
      <c r="X10" s="45"/>
      <c r="Y10" s="45"/>
    </row>
    <row r="11" spans="1:25" s="3" customFormat="1" ht="12" x14ac:dyDescent="0.2">
      <c r="A11" s="44"/>
      <c r="B11" s="55" t="s">
        <v>19</v>
      </c>
      <c r="C11" s="56"/>
      <c r="D11" s="56"/>
      <c r="E11" s="56"/>
      <c r="F11" s="57"/>
      <c r="G11" s="44"/>
      <c r="H11" s="161"/>
      <c r="I11" s="64"/>
      <c r="J11" s="161"/>
      <c r="K11" s="33"/>
      <c r="L11" s="161"/>
      <c r="M11" s="45"/>
      <c r="N11" s="161"/>
      <c r="O11" s="64"/>
      <c r="P11" s="161"/>
      <c r="Q11" s="33"/>
      <c r="R11" s="161"/>
      <c r="S11" s="45"/>
      <c r="T11" s="161"/>
      <c r="U11" s="45"/>
      <c r="V11" s="167">
        <f>N11+L11+J11+H11+P11+R11+T11</f>
        <v>0</v>
      </c>
      <c r="W11" s="45"/>
      <c r="X11" s="45"/>
      <c r="Y11" s="45"/>
    </row>
    <row r="12" spans="1:25" ht="12" x14ac:dyDescent="0.2">
      <c r="A12" s="44"/>
      <c r="B12" s="46"/>
      <c r="C12" s="51"/>
      <c r="D12" s="51"/>
      <c r="E12" s="51"/>
      <c r="F12" s="51"/>
      <c r="G12" s="44"/>
      <c r="H12" s="47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65"/>
      <c r="W12" s="45"/>
      <c r="X12" s="45"/>
      <c r="Y12" s="45"/>
    </row>
    <row r="13" spans="1:25" ht="12" x14ac:dyDescent="0.2">
      <c r="A13" s="158"/>
      <c r="B13" s="66"/>
      <c r="C13" s="67"/>
      <c r="D13" s="67"/>
      <c r="E13" s="67"/>
      <c r="F13" s="381" t="s">
        <v>20</v>
      </c>
      <c r="G13" s="44"/>
      <c r="H13" s="162" t="s">
        <v>21</v>
      </c>
      <c r="I13" s="54"/>
      <c r="J13" s="162" t="s">
        <v>21</v>
      </c>
      <c r="K13" s="54"/>
      <c r="L13" s="162" t="s">
        <v>21</v>
      </c>
      <c r="M13" s="53"/>
      <c r="N13" s="162" t="s">
        <v>21</v>
      </c>
      <c r="O13" s="54"/>
      <c r="P13" s="162" t="s">
        <v>21</v>
      </c>
      <c r="Q13" s="54"/>
      <c r="R13" s="162" t="s">
        <v>21</v>
      </c>
      <c r="S13" s="53"/>
      <c r="T13" s="162" t="s">
        <v>21</v>
      </c>
      <c r="U13" s="45"/>
      <c r="V13" s="168" t="s">
        <v>21</v>
      </c>
      <c r="W13" s="45"/>
      <c r="X13" s="162" t="s">
        <v>21</v>
      </c>
      <c r="Y13" s="162" t="s">
        <v>21</v>
      </c>
    </row>
    <row r="14" spans="1:25" ht="13.2" x14ac:dyDescent="0.2">
      <c r="A14" s="402"/>
      <c r="B14" s="155" t="s">
        <v>22</v>
      </c>
      <c r="C14" s="156"/>
      <c r="D14" s="156"/>
      <c r="E14" s="156"/>
      <c r="F14" s="171"/>
      <c r="G14" s="44"/>
      <c r="H14" s="382" t="s">
        <v>269</v>
      </c>
      <c r="I14" s="68"/>
      <c r="J14" s="45"/>
      <c r="K14" s="69"/>
      <c r="L14" s="45"/>
      <c r="M14" s="33"/>
      <c r="N14" s="33"/>
      <c r="O14" s="68"/>
      <c r="P14" s="45"/>
      <c r="Q14" s="69"/>
      <c r="R14" s="45"/>
      <c r="S14" s="33"/>
      <c r="T14" s="33"/>
      <c r="U14" s="33"/>
      <c r="V14" s="70"/>
      <c r="W14" s="33"/>
      <c r="X14" s="33"/>
      <c r="Y14" s="33"/>
    </row>
    <row r="15" spans="1:25" ht="11.4" customHeight="1" x14ac:dyDescent="0.2">
      <c r="A15" s="402"/>
      <c r="B15" s="383" t="s">
        <v>328</v>
      </c>
      <c r="C15" s="383"/>
      <c r="D15" s="383"/>
      <c r="E15" s="383"/>
      <c r="F15" s="384" t="s">
        <v>264</v>
      </c>
      <c r="G15" s="44"/>
      <c r="H15" s="5">
        <f>'Detalhes do Pessoal'!AA94</f>
        <v>0</v>
      </c>
      <c r="I15" s="33"/>
      <c r="J15" s="5">
        <f>'Detalhes do Pessoal'!AB94</f>
        <v>0</v>
      </c>
      <c r="K15" s="33"/>
      <c r="L15" s="5">
        <f>'Detalhes do Pessoal'!AC94</f>
        <v>0</v>
      </c>
      <c r="M15" s="33"/>
      <c r="N15" s="5">
        <f>'Detalhes do Pessoal'!AD94</f>
        <v>0</v>
      </c>
      <c r="O15" s="33"/>
      <c r="P15" s="5">
        <f>'Detalhes do Pessoal'!AE94</f>
        <v>0</v>
      </c>
      <c r="Q15" s="33"/>
      <c r="R15" s="5">
        <f>'Detalhes do Pessoal'!AF94</f>
        <v>0</v>
      </c>
      <c r="S15" s="33"/>
      <c r="T15" s="5">
        <f>'Detalhes do Pessoal'!AG94</f>
        <v>0</v>
      </c>
      <c r="U15" s="33"/>
      <c r="V15" s="138">
        <f t="shared" ref="V15:V23" si="0">N15+L15+J15+H15+P15+R15+T15</f>
        <v>0</v>
      </c>
      <c r="W15" s="33"/>
      <c r="X15" s="5">
        <f>'Detalhes do Pessoal'!AJ94</f>
        <v>0</v>
      </c>
      <c r="Y15" s="141">
        <f t="shared" ref="Y15:Y23" si="1">X15+V15</f>
        <v>0</v>
      </c>
    </row>
    <row r="16" spans="1:25" ht="11.4" customHeight="1" x14ac:dyDescent="0.2">
      <c r="A16" s="402"/>
      <c r="B16" s="383" t="s">
        <v>329</v>
      </c>
      <c r="C16" s="383"/>
      <c r="D16" s="383"/>
      <c r="E16" s="383"/>
      <c r="F16" s="384" t="s">
        <v>265</v>
      </c>
      <c r="G16" s="44"/>
      <c r="H16" s="5">
        <f>'Detalhes do Pessoal'!AA95</f>
        <v>0</v>
      </c>
      <c r="I16" s="33"/>
      <c r="J16" s="5">
        <f>'Detalhes do Pessoal'!AB95</f>
        <v>0</v>
      </c>
      <c r="K16" s="33"/>
      <c r="L16" s="5">
        <f>'Detalhes do Pessoal'!AC95</f>
        <v>0</v>
      </c>
      <c r="M16" s="33"/>
      <c r="N16" s="5">
        <f>'Detalhes do Pessoal'!AD95</f>
        <v>0</v>
      </c>
      <c r="O16" s="33"/>
      <c r="P16" s="5">
        <f>'Detalhes do Pessoal'!AE95</f>
        <v>0</v>
      </c>
      <c r="Q16" s="33"/>
      <c r="R16" s="5">
        <f>'Detalhes do Pessoal'!AF95</f>
        <v>0</v>
      </c>
      <c r="S16" s="33"/>
      <c r="T16" s="5">
        <f>'Detalhes do Pessoal'!AG95</f>
        <v>0</v>
      </c>
      <c r="U16" s="33"/>
      <c r="V16" s="138">
        <f t="shared" si="0"/>
        <v>0</v>
      </c>
      <c r="W16" s="33"/>
      <c r="X16" s="5">
        <f>'Detalhes do Pessoal'!AJ95</f>
        <v>0</v>
      </c>
      <c r="Y16" s="141">
        <f t="shared" si="1"/>
        <v>0</v>
      </c>
    </row>
    <row r="17" spans="1:25" ht="11.4" customHeight="1" x14ac:dyDescent="0.2">
      <c r="A17" s="402"/>
      <c r="B17" s="403" t="s">
        <v>330</v>
      </c>
      <c r="C17" s="403"/>
      <c r="D17" s="403"/>
      <c r="E17" s="403"/>
      <c r="F17" s="403"/>
      <c r="G17" s="44"/>
      <c r="H17" s="136"/>
      <c r="I17" s="33"/>
      <c r="J17" s="136"/>
      <c r="K17" s="33"/>
      <c r="L17" s="136"/>
      <c r="M17" s="33"/>
      <c r="N17" s="136"/>
      <c r="O17" s="33"/>
      <c r="P17" s="136"/>
      <c r="Q17" s="33"/>
      <c r="R17" s="136"/>
      <c r="S17" s="33"/>
      <c r="T17" s="136"/>
      <c r="U17" s="33"/>
      <c r="V17" s="139">
        <f t="shared" si="0"/>
        <v>0</v>
      </c>
      <c r="W17" s="33"/>
      <c r="X17" s="137"/>
      <c r="Y17" s="142">
        <f t="shared" si="1"/>
        <v>0</v>
      </c>
    </row>
    <row r="18" spans="1:25" ht="11.4" customHeight="1" x14ac:dyDescent="0.2">
      <c r="A18" s="402"/>
      <c r="B18" s="404" t="s">
        <v>331</v>
      </c>
      <c r="C18" s="403"/>
      <c r="D18" s="403"/>
      <c r="E18" s="403"/>
      <c r="F18" s="403"/>
      <c r="G18" s="44"/>
      <c r="H18" s="136"/>
      <c r="I18" s="33"/>
      <c r="J18" s="136"/>
      <c r="K18" s="33"/>
      <c r="L18" s="136"/>
      <c r="M18" s="33"/>
      <c r="N18" s="136"/>
      <c r="O18" s="33"/>
      <c r="P18" s="136"/>
      <c r="Q18" s="33"/>
      <c r="R18" s="136"/>
      <c r="S18" s="33"/>
      <c r="T18" s="136"/>
      <c r="U18" s="33"/>
      <c r="V18" s="139">
        <f t="shared" si="0"/>
        <v>0</v>
      </c>
      <c r="W18" s="33"/>
      <c r="X18" s="136"/>
      <c r="Y18" s="142">
        <f t="shared" si="1"/>
        <v>0</v>
      </c>
    </row>
    <row r="19" spans="1:25" x14ac:dyDescent="0.2">
      <c r="A19" s="402"/>
      <c r="B19" s="404" t="s">
        <v>332</v>
      </c>
      <c r="C19" s="403"/>
      <c r="D19" s="403"/>
      <c r="E19" s="403"/>
      <c r="F19" s="403"/>
      <c r="G19" s="44"/>
      <c r="H19" s="137"/>
      <c r="I19" s="33"/>
      <c r="J19" s="137"/>
      <c r="K19" s="33"/>
      <c r="L19" s="137"/>
      <c r="M19" s="33"/>
      <c r="N19" s="137"/>
      <c r="O19" s="33"/>
      <c r="P19" s="137"/>
      <c r="Q19" s="33"/>
      <c r="R19" s="137"/>
      <c r="S19" s="33"/>
      <c r="T19" s="137"/>
      <c r="U19" s="33"/>
      <c r="V19" s="139">
        <f t="shared" si="0"/>
        <v>0</v>
      </c>
      <c r="W19" s="33"/>
      <c r="X19" s="136"/>
      <c r="Y19" s="142">
        <f t="shared" si="1"/>
        <v>0</v>
      </c>
    </row>
    <row r="20" spans="1:25" x14ac:dyDescent="0.2">
      <c r="A20" s="402"/>
      <c r="B20" s="403" t="s">
        <v>333</v>
      </c>
      <c r="C20" s="403"/>
      <c r="D20" s="403"/>
      <c r="E20" s="403"/>
      <c r="F20" s="403"/>
      <c r="G20" s="44"/>
      <c r="H20" s="137"/>
      <c r="I20" s="33"/>
      <c r="J20" s="137"/>
      <c r="K20" s="33"/>
      <c r="L20" s="137"/>
      <c r="M20" s="33"/>
      <c r="N20" s="137"/>
      <c r="O20" s="33"/>
      <c r="P20" s="137"/>
      <c r="Q20" s="33"/>
      <c r="R20" s="137"/>
      <c r="S20" s="33"/>
      <c r="T20" s="137"/>
      <c r="U20" s="33"/>
      <c r="V20" s="139">
        <f t="shared" si="0"/>
        <v>0</v>
      </c>
      <c r="W20" s="33"/>
      <c r="X20" s="136"/>
      <c r="Y20" s="142">
        <f t="shared" si="1"/>
        <v>0</v>
      </c>
    </row>
    <row r="21" spans="1:25" x14ac:dyDescent="0.2">
      <c r="A21" s="402"/>
      <c r="B21" s="403" t="s">
        <v>334</v>
      </c>
      <c r="C21" s="403"/>
      <c r="D21" s="403"/>
      <c r="E21" s="403"/>
      <c r="F21" s="403"/>
      <c r="G21" s="44"/>
      <c r="H21" s="137"/>
      <c r="I21" s="33"/>
      <c r="J21" s="137"/>
      <c r="K21" s="33"/>
      <c r="L21" s="137"/>
      <c r="M21" s="33"/>
      <c r="N21" s="137"/>
      <c r="O21" s="33"/>
      <c r="P21" s="137"/>
      <c r="Q21" s="33"/>
      <c r="R21" s="137"/>
      <c r="S21" s="33"/>
      <c r="T21" s="137"/>
      <c r="U21" s="33"/>
      <c r="V21" s="139">
        <f t="shared" si="0"/>
        <v>0</v>
      </c>
      <c r="W21" s="33"/>
      <c r="X21" s="136"/>
      <c r="Y21" s="142">
        <f t="shared" si="1"/>
        <v>0</v>
      </c>
    </row>
    <row r="22" spans="1:25" x14ac:dyDescent="0.2">
      <c r="A22" s="402"/>
      <c r="B22" s="403" t="s">
        <v>335</v>
      </c>
      <c r="C22" s="403"/>
      <c r="D22" s="403"/>
      <c r="E22" s="403"/>
      <c r="F22" s="403"/>
      <c r="G22" s="44"/>
      <c r="H22" s="137"/>
      <c r="I22" s="33"/>
      <c r="J22" s="137"/>
      <c r="K22" s="33"/>
      <c r="L22" s="137"/>
      <c r="M22" s="33"/>
      <c r="N22" s="137"/>
      <c r="O22" s="33"/>
      <c r="P22" s="137"/>
      <c r="Q22" s="33"/>
      <c r="R22" s="137"/>
      <c r="S22" s="33"/>
      <c r="T22" s="137"/>
      <c r="U22" s="33"/>
      <c r="V22" s="139">
        <f t="shared" si="0"/>
        <v>0</v>
      </c>
      <c r="W22" s="33"/>
      <c r="X22" s="136"/>
      <c r="Y22" s="142">
        <f t="shared" si="1"/>
        <v>0</v>
      </c>
    </row>
    <row r="23" spans="1:25" x14ac:dyDescent="0.2">
      <c r="A23" s="402"/>
      <c r="B23" s="403" t="s">
        <v>336</v>
      </c>
      <c r="C23" s="403"/>
      <c r="D23" s="403"/>
      <c r="E23" s="403"/>
      <c r="F23" s="403"/>
      <c r="G23" s="44"/>
      <c r="H23" s="137"/>
      <c r="I23" s="33"/>
      <c r="J23" s="137"/>
      <c r="K23" s="33"/>
      <c r="L23" s="137"/>
      <c r="M23" s="33"/>
      <c r="N23" s="137"/>
      <c r="O23" s="33"/>
      <c r="P23" s="137"/>
      <c r="Q23" s="33"/>
      <c r="R23" s="137"/>
      <c r="S23" s="33"/>
      <c r="T23" s="137"/>
      <c r="U23" s="33"/>
      <c r="V23" s="139">
        <f t="shared" si="0"/>
        <v>0</v>
      </c>
      <c r="W23" s="33"/>
      <c r="X23" s="137"/>
      <c r="Y23" s="142">
        <f t="shared" si="1"/>
        <v>0</v>
      </c>
    </row>
    <row r="24" spans="1:25" ht="12" x14ac:dyDescent="0.2">
      <c r="A24" s="402"/>
      <c r="B24" s="405" t="s">
        <v>23</v>
      </c>
      <c r="C24" s="406"/>
      <c r="D24" s="406"/>
      <c r="E24" s="406"/>
      <c r="F24" s="407"/>
      <c r="G24" s="44"/>
      <c r="H24" s="306">
        <f>SUM(H15:H23)</f>
        <v>0</v>
      </c>
      <c r="I24" s="33"/>
      <c r="J24" s="306">
        <f>SUM(J15:J23)</f>
        <v>0</v>
      </c>
      <c r="K24" s="33"/>
      <c r="L24" s="306">
        <f>SUM(L15:L23)</f>
        <v>0</v>
      </c>
      <c r="M24" s="33"/>
      <c r="N24" s="306">
        <f>SUM(N15:N23)</f>
        <v>0</v>
      </c>
      <c r="O24" s="33"/>
      <c r="P24" s="306">
        <f>SUM(P15:P23)</f>
        <v>0</v>
      </c>
      <c r="Q24" s="33"/>
      <c r="R24" s="306">
        <f>SUM(R15:R23)</f>
        <v>0</v>
      </c>
      <c r="S24" s="33"/>
      <c r="T24" s="306">
        <f>SUM(T15:T23)</f>
        <v>0</v>
      </c>
      <c r="U24" s="33"/>
      <c r="V24" s="307">
        <f>SUM(V15:V23)</f>
        <v>0</v>
      </c>
      <c r="W24" s="33"/>
      <c r="X24" s="306">
        <f>SUM(X15:X23)</f>
        <v>0</v>
      </c>
      <c r="Y24" s="306">
        <f>SUM(Y15:Y23)</f>
        <v>0</v>
      </c>
    </row>
    <row r="25" spans="1:25" x14ac:dyDescent="0.2">
      <c r="A25" s="402"/>
      <c r="B25" s="408" t="s">
        <v>24</v>
      </c>
      <c r="C25" s="409"/>
      <c r="D25" s="409"/>
      <c r="E25" s="409"/>
      <c r="F25" s="410"/>
      <c r="G25" s="44"/>
      <c r="H25" s="310">
        <f>IFERROR((H15+H17+H19+H20+H22)/H9,0)</f>
        <v>0</v>
      </c>
      <c r="I25" s="41"/>
      <c r="J25" s="310">
        <f>IFERROR((J15+J17+J19+J20+J22)/J9,0)</f>
        <v>0</v>
      </c>
      <c r="K25" s="311"/>
      <c r="L25" s="310">
        <f>IFERROR((L15+L17+L19+L20+L22)/L9,0)</f>
        <v>0</v>
      </c>
      <c r="M25" s="311"/>
      <c r="N25" s="310">
        <f>IFERROR((N15+N17+N19+N20+N22)/N9,0)</f>
        <v>0</v>
      </c>
      <c r="O25" s="311"/>
      <c r="P25" s="310">
        <f>IFERROR((P15+P17+P19+P20+P22)/P9,0)</f>
        <v>0</v>
      </c>
      <c r="Q25" s="311"/>
      <c r="R25" s="310">
        <f>IFERROR((R15+R17+R19+R20+R22)/R9,0)</f>
        <v>0</v>
      </c>
      <c r="S25" s="311"/>
      <c r="T25" s="310">
        <f>IFERROR((T15+T17+T19+T20+T22)/T9,0)</f>
        <v>0</v>
      </c>
      <c r="U25" s="33"/>
      <c r="V25" s="308"/>
      <c r="W25" s="33"/>
      <c r="X25" s="309"/>
      <c r="Y25" s="309"/>
    </row>
    <row r="26" spans="1:25" ht="12" x14ac:dyDescent="0.2">
      <c r="A26" s="402"/>
      <c r="B26" s="157"/>
      <c r="C26" s="157"/>
      <c r="D26" s="157"/>
      <c r="E26" s="157"/>
      <c r="F26" s="71" t="s">
        <v>25</v>
      </c>
      <c r="G26" s="44"/>
      <c r="H26" s="34">
        <f>IF(OR(H24=0,H62=0),0,H24/H62)</f>
        <v>0</v>
      </c>
      <c r="I26" s="33"/>
      <c r="J26" s="34">
        <f>IF(OR(J24=0,J62=0),0,J24/J62)</f>
        <v>0</v>
      </c>
      <c r="K26" s="33"/>
      <c r="L26" s="34">
        <f>IF(OR(L24=0,L62=0),0,L24/L62)</f>
        <v>0</v>
      </c>
      <c r="M26" s="33"/>
      <c r="N26" s="34">
        <f>IF(OR(N24=0,N62=0),0,N24/N62)</f>
        <v>0</v>
      </c>
      <c r="O26" s="33"/>
      <c r="P26" s="34">
        <f>IF(OR(P24=0,P62=0),0,P24/P62)</f>
        <v>0</v>
      </c>
      <c r="Q26" s="33"/>
      <c r="R26" s="34">
        <f>IF(OR(R24=0,R62=0),0,R24/R62)</f>
        <v>0</v>
      </c>
      <c r="S26" s="33"/>
      <c r="T26" s="34">
        <f>IF(OR(T24=0,T62=0),0,T24/T62)</f>
        <v>0</v>
      </c>
      <c r="U26" s="33"/>
      <c r="V26" s="37">
        <f>IF(OR(V24=0,V62=0),0,V24/V62)</f>
        <v>0</v>
      </c>
      <c r="W26" s="33"/>
      <c r="X26" s="33"/>
      <c r="Y26" s="33"/>
    </row>
    <row r="27" spans="1:25" ht="12" x14ac:dyDescent="0.2">
      <c r="A27" s="402"/>
      <c r="B27" s="411"/>
      <c r="C27" s="411"/>
      <c r="D27" s="411"/>
      <c r="E27" s="411"/>
      <c r="F27" s="411"/>
      <c r="G27" s="44"/>
      <c r="H27" s="194"/>
      <c r="I27" s="195"/>
      <c r="J27" s="195"/>
      <c r="K27" s="195"/>
      <c r="L27" s="195"/>
      <c r="M27" s="195"/>
      <c r="N27" s="196"/>
      <c r="O27" s="195"/>
      <c r="P27" s="195"/>
      <c r="Q27" s="195"/>
      <c r="R27" s="195"/>
      <c r="S27" s="195"/>
      <c r="T27" s="196"/>
      <c r="U27" s="33"/>
      <c r="V27" s="70"/>
      <c r="W27" s="33"/>
      <c r="X27" s="33"/>
      <c r="Y27" s="33"/>
    </row>
    <row r="28" spans="1:25" ht="12" x14ac:dyDescent="0.2">
      <c r="A28" s="402"/>
      <c r="B28" s="157"/>
      <c r="C28" s="157"/>
      <c r="D28" s="157"/>
      <c r="E28" s="157"/>
      <c r="F28" s="157"/>
      <c r="G28" s="44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70"/>
      <c r="W28" s="33"/>
      <c r="X28" s="33"/>
      <c r="Y28" s="33"/>
    </row>
    <row r="29" spans="1:25" ht="12" customHeight="1" x14ac:dyDescent="0.2">
      <c r="A29" s="402"/>
      <c r="B29" s="155" t="s">
        <v>26</v>
      </c>
      <c r="C29" s="156"/>
      <c r="D29" s="156"/>
      <c r="E29" s="156"/>
      <c r="F29" s="171"/>
      <c r="G29" s="44"/>
      <c r="H29" s="382" t="s">
        <v>270</v>
      </c>
      <c r="I29" s="68"/>
      <c r="J29" s="45"/>
      <c r="K29" s="69"/>
      <c r="L29" s="45"/>
      <c r="M29" s="33"/>
      <c r="N29" s="33"/>
      <c r="O29" s="68"/>
      <c r="P29" s="45"/>
      <c r="Q29" s="69"/>
      <c r="R29" s="45"/>
      <c r="S29" s="33"/>
      <c r="T29" s="33"/>
      <c r="U29" s="33"/>
      <c r="V29" s="70"/>
      <c r="W29" s="33"/>
      <c r="X29" s="33"/>
      <c r="Y29" s="33"/>
    </row>
    <row r="30" spans="1:25" ht="11.4" customHeight="1" x14ac:dyDescent="0.2">
      <c r="A30" s="402"/>
      <c r="B30" s="45" t="s">
        <v>27</v>
      </c>
      <c r="C30" s="45"/>
      <c r="D30" s="45"/>
      <c r="E30" s="45"/>
      <c r="F30" s="173" t="s">
        <v>264</v>
      </c>
      <c r="G30" s="44"/>
      <c r="H30" s="5">
        <f>'Detalhes do Pessoal'!AA96</f>
        <v>0</v>
      </c>
      <c r="I30" s="33"/>
      <c r="J30" s="5">
        <f>'Detalhes do Pessoal'!AB96</f>
        <v>0</v>
      </c>
      <c r="K30" s="33"/>
      <c r="L30" s="5">
        <f>'Detalhes do Pessoal'!AC96</f>
        <v>0</v>
      </c>
      <c r="M30" s="33"/>
      <c r="N30" s="5">
        <f>'Detalhes do Pessoal'!AD96</f>
        <v>0</v>
      </c>
      <c r="O30" s="33"/>
      <c r="P30" s="5">
        <f>'Detalhes do Pessoal'!AE96</f>
        <v>0</v>
      </c>
      <c r="Q30" s="33"/>
      <c r="R30" s="5">
        <f>'Detalhes do Pessoal'!AF96</f>
        <v>0</v>
      </c>
      <c r="S30" s="33"/>
      <c r="T30" s="5">
        <f>'Detalhes do Pessoal'!AG96</f>
        <v>0</v>
      </c>
      <c r="U30" s="33"/>
      <c r="V30" s="138">
        <f>N30+L30+J30+H30+P30+R30+T30</f>
        <v>0</v>
      </c>
      <c r="W30" s="33"/>
      <c r="X30" s="5">
        <f>'Detalhes do Pessoal'!AJ96</f>
        <v>0</v>
      </c>
      <c r="Y30" s="141">
        <f>X30+V30</f>
        <v>0</v>
      </c>
    </row>
    <row r="31" spans="1:25" ht="11.4" customHeight="1" x14ac:dyDescent="0.2">
      <c r="A31" s="402"/>
      <c r="B31" s="412" t="s">
        <v>28</v>
      </c>
      <c r="C31" s="412"/>
      <c r="D31" s="412"/>
      <c r="E31" s="412"/>
      <c r="F31" s="412"/>
      <c r="G31" s="44"/>
      <c r="H31" s="136"/>
      <c r="I31" s="33"/>
      <c r="J31" s="136"/>
      <c r="K31" s="33"/>
      <c r="L31" s="136"/>
      <c r="M31" s="33"/>
      <c r="N31" s="136"/>
      <c r="O31" s="33"/>
      <c r="P31" s="136"/>
      <c r="Q31" s="33"/>
      <c r="R31" s="136"/>
      <c r="S31" s="33"/>
      <c r="T31" s="136"/>
      <c r="U31" s="33"/>
      <c r="V31" s="139">
        <f>N31+L31+J31+H31+P31+R31+T31</f>
        <v>0</v>
      </c>
      <c r="W31" s="33"/>
      <c r="X31" s="136"/>
      <c r="Y31" s="142">
        <f>X31+V31</f>
        <v>0</v>
      </c>
    </row>
    <row r="32" spans="1:25" x14ac:dyDescent="0.2">
      <c r="A32" s="402"/>
      <c r="B32" s="412" t="s">
        <v>29</v>
      </c>
      <c r="C32" s="412"/>
      <c r="D32" s="412"/>
      <c r="E32" s="412"/>
      <c r="F32" s="412"/>
      <c r="G32" s="44"/>
      <c r="H32" s="137"/>
      <c r="I32" s="33"/>
      <c r="J32" s="137"/>
      <c r="K32" s="33"/>
      <c r="L32" s="137"/>
      <c r="M32" s="33"/>
      <c r="N32" s="137"/>
      <c r="O32" s="33"/>
      <c r="P32" s="137"/>
      <c r="Q32" s="33"/>
      <c r="R32" s="137"/>
      <c r="S32" s="33"/>
      <c r="T32" s="137"/>
      <c r="U32" s="33"/>
      <c r="V32" s="140">
        <f>N32+L32+J32+H32+P32+R32+T32</f>
        <v>0</v>
      </c>
      <c r="W32" s="33"/>
      <c r="X32" s="136"/>
      <c r="Y32" s="142">
        <f>X32+V32</f>
        <v>0</v>
      </c>
    </row>
    <row r="33" spans="1:25" ht="12" x14ac:dyDescent="0.2">
      <c r="A33" s="402"/>
      <c r="B33" s="413" t="s">
        <v>30</v>
      </c>
      <c r="C33" s="414"/>
      <c r="D33" s="414"/>
      <c r="E33" s="414"/>
      <c r="F33" s="415"/>
      <c r="G33" s="44"/>
      <c r="H33" s="30">
        <f>SUM(H30:H32)</f>
        <v>0</v>
      </c>
      <c r="I33" s="33"/>
      <c r="J33" s="30">
        <f>SUM(J30:J32)</f>
        <v>0</v>
      </c>
      <c r="K33" s="33"/>
      <c r="L33" s="30">
        <f>SUM(L30:L32)</f>
        <v>0</v>
      </c>
      <c r="M33" s="33"/>
      <c r="N33" s="30">
        <f>SUM(N30:N32)</f>
        <v>0</v>
      </c>
      <c r="O33" s="33"/>
      <c r="P33" s="30">
        <f>SUM(P30:P32)</f>
        <v>0</v>
      </c>
      <c r="Q33" s="33"/>
      <c r="R33" s="30">
        <f>SUM(R30:R32)</f>
        <v>0</v>
      </c>
      <c r="S33" s="33"/>
      <c r="T33" s="30">
        <f>SUM(T30:T32)</f>
        <v>0</v>
      </c>
      <c r="U33" s="33"/>
      <c r="V33" s="36">
        <f>SUM(V30:V32)</f>
        <v>0</v>
      </c>
      <c r="W33" s="33"/>
      <c r="X33" s="30">
        <f>SUM(X30:X32)</f>
        <v>0</v>
      </c>
      <c r="Y33" s="30">
        <f>SUM(Y30:Y32)</f>
        <v>0</v>
      </c>
    </row>
    <row r="34" spans="1:25" ht="12" x14ac:dyDescent="0.2">
      <c r="A34" s="402"/>
      <c r="B34" s="157"/>
      <c r="C34" s="157"/>
      <c r="D34" s="157"/>
      <c r="E34" s="157"/>
      <c r="F34" s="71" t="s">
        <v>31</v>
      </c>
      <c r="G34" s="44"/>
      <c r="H34" s="34">
        <f>IF(OR(H33=0,H62=0),0,H33/H62)</f>
        <v>0</v>
      </c>
      <c r="I34" s="33"/>
      <c r="J34" s="34">
        <f>IF(OR(J33=0,J62=0),0,J33/J62)</f>
        <v>0</v>
      </c>
      <c r="K34" s="33"/>
      <c r="L34" s="34">
        <f>IF(OR(L33=0,L62=0),0,L33/L62)</f>
        <v>0</v>
      </c>
      <c r="M34" s="33"/>
      <c r="N34" s="34">
        <f>IF(OR(N33=0,N62=0),0,N33/N62)</f>
        <v>0</v>
      </c>
      <c r="O34" s="33"/>
      <c r="P34" s="34">
        <f>IF(OR(P33=0,P62=0),0,P33/P62)</f>
        <v>0</v>
      </c>
      <c r="Q34" s="33"/>
      <c r="R34" s="34">
        <f>IF(OR(R33=0,R62=0),0,R33/R62)</f>
        <v>0</v>
      </c>
      <c r="S34" s="33"/>
      <c r="T34" s="34">
        <f>IF(OR(T33=0,T62=0),0,T33/T62)</f>
        <v>0</v>
      </c>
      <c r="U34" s="33"/>
      <c r="V34" s="37">
        <f>IF(OR(V33=0,V62=0),0,V33/V62)</f>
        <v>0</v>
      </c>
      <c r="W34" s="33"/>
      <c r="X34" s="33"/>
      <c r="Y34" s="33"/>
    </row>
    <row r="35" spans="1:25" ht="12" x14ac:dyDescent="0.2">
      <c r="A35" s="402"/>
      <c r="B35" s="411"/>
      <c r="C35" s="411"/>
      <c r="D35" s="411"/>
      <c r="E35" s="411"/>
      <c r="F35" s="411"/>
      <c r="G35" s="44"/>
      <c r="H35" s="72"/>
      <c r="I35" s="73"/>
      <c r="J35" s="73"/>
      <c r="K35" s="73"/>
      <c r="L35" s="73"/>
      <c r="M35" s="73"/>
      <c r="N35" s="74"/>
      <c r="O35" s="73"/>
      <c r="P35" s="73"/>
      <c r="Q35" s="73"/>
      <c r="R35" s="73"/>
      <c r="S35" s="73"/>
      <c r="T35" s="74"/>
      <c r="U35" s="33"/>
      <c r="V35" s="70"/>
      <c r="W35" s="33"/>
      <c r="X35" s="33"/>
      <c r="Y35" s="33"/>
    </row>
    <row r="36" spans="1:25" s="3" customFormat="1" ht="13.2" customHeight="1" x14ac:dyDescent="0.2">
      <c r="A36" s="402"/>
      <c r="B36" s="157"/>
      <c r="C36" s="157"/>
      <c r="D36" s="157"/>
      <c r="E36" s="157"/>
      <c r="F36" s="157"/>
      <c r="G36" s="44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70"/>
      <c r="W36" s="33"/>
      <c r="X36" s="33"/>
      <c r="Y36" s="33"/>
    </row>
    <row r="37" spans="1:25" ht="13.95" customHeight="1" x14ac:dyDescent="0.2">
      <c r="A37" s="402"/>
      <c r="B37" s="155" t="s">
        <v>32</v>
      </c>
      <c r="C37" s="156"/>
      <c r="D37" s="156"/>
      <c r="E37" s="156"/>
      <c r="F37" s="171"/>
      <c r="G37" s="44"/>
      <c r="H37" s="382" t="s">
        <v>271</v>
      </c>
      <c r="I37" s="68"/>
      <c r="J37" s="45"/>
      <c r="K37" s="69"/>
      <c r="L37" s="45"/>
      <c r="M37" s="33"/>
      <c r="N37" s="33"/>
      <c r="O37" s="68"/>
      <c r="P37" s="45"/>
      <c r="Q37" s="69"/>
      <c r="R37" s="45"/>
      <c r="S37" s="33"/>
      <c r="T37" s="33"/>
      <c r="U37" s="33"/>
      <c r="V37" s="70"/>
      <c r="W37" s="33"/>
      <c r="X37" s="33"/>
      <c r="Y37" s="33"/>
    </row>
    <row r="38" spans="1:25" ht="11.4" customHeight="1" x14ac:dyDescent="0.2">
      <c r="A38" s="402"/>
      <c r="B38" s="45" t="s">
        <v>27</v>
      </c>
      <c r="C38" s="45"/>
      <c r="D38" s="45"/>
      <c r="E38" s="45"/>
      <c r="F38" s="173" t="s">
        <v>264</v>
      </c>
      <c r="G38" s="44"/>
      <c r="H38" s="5">
        <f>'Detalhes do Pessoal'!AA97</f>
        <v>0</v>
      </c>
      <c r="I38" s="33"/>
      <c r="J38" s="5">
        <f>'Detalhes do Pessoal'!AB97</f>
        <v>0</v>
      </c>
      <c r="K38" s="33"/>
      <c r="L38" s="5">
        <f>'Detalhes do Pessoal'!AC97</f>
        <v>0</v>
      </c>
      <c r="M38" s="33"/>
      <c r="N38" s="5">
        <f>'Detalhes do Pessoal'!AD97</f>
        <v>0</v>
      </c>
      <c r="O38" s="33"/>
      <c r="P38" s="5">
        <f>'Detalhes do Pessoal'!AE97</f>
        <v>0</v>
      </c>
      <c r="Q38" s="33"/>
      <c r="R38" s="5">
        <f>'Detalhes do Pessoal'!AF97</f>
        <v>0</v>
      </c>
      <c r="S38" s="33"/>
      <c r="T38" s="5">
        <f>'Detalhes do Pessoal'!AG97</f>
        <v>0</v>
      </c>
      <c r="U38" s="33"/>
      <c r="V38" s="138">
        <f t="shared" ref="V38:V44" si="2">N38+L38+J38+H38+P38+R38+T38</f>
        <v>0</v>
      </c>
      <c r="W38" s="33"/>
      <c r="X38" s="5">
        <f>'Detalhes do Pessoal'!AJ97</f>
        <v>0</v>
      </c>
      <c r="Y38" s="141">
        <f t="shared" ref="Y38:Y44" si="3">X38+V38</f>
        <v>0</v>
      </c>
    </row>
    <row r="39" spans="1:25" x14ac:dyDescent="0.2">
      <c r="A39" s="402"/>
      <c r="B39" s="412" t="s">
        <v>28</v>
      </c>
      <c r="C39" s="412"/>
      <c r="D39" s="412"/>
      <c r="E39" s="412"/>
      <c r="F39" s="412"/>
      <c r="G39" s="44"/>
      <c r="H39" s="136"/>
      <c r="I39" s="33"/>
      <c r="J39" s="136"/>
      <c r="K39" s="33"/>
      <c r="L39" s="136"/>
      <c r="M39" s="33"/>
      <c r="N39" s="136"/>
      <c r="O39" s="33"/>
      <c r="P39" s="136"/>
      <c r="Q39" s="33"/>
      <c r="R39" s="136"/>
      <c r="S39" s="33"/>
      <c r="T39" s="136"/>
      <c r="U39" s="33"/>
      <c r="V39" s="139">
        <f t="shared" si="2"/>
        <v>0</v>
      </c>
      <c r="W39" s="33"/>
      <c r="X39" s="136"/>
      <c r="Y39" s="142">
        <f t="shared" si="3"/>
        <v>0</v>
      </c>
    </row>
    <row r="40" spans="1:25" ht="11.4" customHeight="1" x14ac:dyDescent="0.2">
      <c r="A40" s="402"/>
      <c r="B40" s="412" t="s">
        <v>33</v>
      </c>
      <c r="C40" s="412"/>
      <c r="D40" s="412"/>
      <c r="E40" s="412"/>
      <c r="F40" s="412"/>
      <c r="G40" s="44"/>
      <c r="H40" s="135"/>
      <c r="I40" s="33"/>
      <c r="J40" s="135"/>
      <c r="K40" s="33"/>
      <c r="L40" s="135"/>
      <c r="M40" s="33"/>
      <c r="N40" s="135"/>
      <c r="O40" s="33"/>
      <c r="P40" s="135"/>
      <c r="Q40" s="33"/>
      <c r="R40" s="135"/>
      <c r="S40" s="33"/>
      <c r="T40" s="135"/>
      <c r="U40" s="33"/>
      <c r="V40" s="139">
        <f t="shared" si="2"/>
        <v>0</v>
      </c>
      <c r="W40" s="33"/>
      <c r="X40" s="135"/>
      <c r="Y40" s="142">
        <f t="shared" si="3"/>
        <v>0</v>
      </c>
    </row>
    <row r="41" spans="1:25" ht="11.4" customHeight="1" x14ac:dyDescent="0.2">
      <c r="A41" s="402"/>
      <c r="B41" s="412" t="s">
        <v>34</v>
      </c>
      <c r="C41" s="412"/>
      <c r="D41" s="412"/>
      <c r="E41" s="412"/>
      <c r="F41" s="412"/>
      <c r="G41" s="44"/>
      <c r="H41" s="135"/>
      <c r="I41" s="33"/>
      <c r="J41" s="135"/>
      <c r="K41" s="33"/>
      <c r="L41" s="135"/>
      <c r="M41" s="33"/>
      <c r="N41" s="135"/>
      <c r="O41" s="33"/>
      <c r="P41" s="135"/>
      <c r="Q41" s="33"/>
      <c r="R41" s="135"/>
      <c r="S41" s="33"/>
      <c r="T41" s="135"/>
      <c r="U41" s="33"/>
      <c r="V41" s="139">
        <f t="shared" si="2"/>
        <v>0</v>
      </c>
      <c r="W41" s="33"/>
      <c r="X41" s="135"/>
      <c r="Y41" s="142">
        <f t="shared" si="3"/>
        <v>0</v>
      </c>
    </row>
    <row r="42" spans="1:25" ht="11.4" customHeight="1" x14ac:dyDescent="0.2">
      <c r="A42" s="402"/>
      <c r="B42" s="412" t="s">
        <v>35</v>
      </c>
      <c r="C42" s="412"/>
      <c r="D42" s="412"/>
      <c r="E42" s="412"/>
      <c r="F42" s="412"/>
      <c r="G42" s="44"/>
      <c r="H42" s="135"/>
      <c r="I42" s="33"/>
      <c r="J42" s="135"/>
      <c r="K42" s="33"/>
      <c r="L42" s="135"/>
      <c r="M42" s="33"/>
      <c r="N42" s="135"/>
      <c r="O42" s="33"/>
      <c r="P42" s="135"/>
      <c r="Q42" s="33"/>
      <c r="R42" s="135"/>
      <c r="S42" s="33"/>
      <c r="T42" s="135"/>
      <c r="U42" s="33"/>
      <c r="V42" s="139">
        <f t="shared" si="2"/>
        <v>0</v>
      </c>
      <c r="W42" s="33"/>
      <c r="X42" s="135"/>
      <c r="Y42" s="142">
        <f t="shared" si="3"/>
        <v>0</v>
      </c>
    </row>
    <row r="43" spans="1:25" ht="11.4" customHeight="1" x14ac:dyDescent="0.2">
      <c r="A43" s="402"/>
      <c r="B43" s="412" t="s">
        <v>275</v>
      </c>
      <c r="C43" s="412"/>
      <c r="D43" s="412"/>
      <c r="E43" s="412"/>
      <c r="F43" s="412"/>
      <c r="G43" s="44"/>
      <c r="H43" s="135"/>
      <c r="I43" s="33"/>
      <c r="J43" s="135"/>
      <c r="K43" s="33"/>
      <c r="L43" s="135"/>
      <c r="M43" s="33"/>
      <c r="N43" s="135"/>
      <c r="O43" s="33"/>
      <c r="P43" s="135"/>
      <c r="Q43" s="33"/>
      <c r="R43" s="135"/>
      <c r="S43" s="33"/>
      <c r="T43" s="135"/>
      <c r="U43" s="33"/>
      <c r="V43" s="139">
        <f t="shared" si="2"/>
        <v>0</v>
      </c>
      <c r="W43" s="33"/>
      <c r="X43" s="135"/>
      <c r="Y43" s="142">
        <f t="shared" si="3"/>
        <v>0</v>
      </c>
    </row>
    <row r="44" spans="1:25" ht="11.4" customHeight="1" x14ac:dyDescent="0.2">
      <c r="A44" s="402"/>
      <c r="B44" s="412" t="s">
        <v>36</v>
      </c>
      <c r="C44" s="412"/>
      <c r="D44" s="412"/>
      <c r="E44" s="412"/>
      <c r="F44" s="412"/>
      <c r="G44" s="44"/>
      <c r="H44" s="135"/>
      <c r="I44" s="33"/>
      <c r="J44" s="135"/>
      <c r="K44" s="33"/>
      <c r="L44" s="135"/>
      <c r="M44" s="33"/>
      <c r="N44" s="135"/>
      <c r="O44" s="33"/>
      <c r="P44" s="135"/>
      <c r="Q44" s="33"/>
      <c r="R44" s="135"/>
      <c r="S44" s="33"/>
      <c r="T44" s="135"/>
      <c r="U44" s="33"/>
      <c r="V44" s="139">
        <f t="shared" si="2"/>
        <v>0</v>
      </c>
      <c r="W44" s="33"/>
      <c r="X44" s="135"/>
      <c r="Y44" s="142">
        <f t="shared" si="3"/>
        <v>0</v>
      </c>
    </row>
    <row r="45" spans="1:25" ht="12" x14ac:dyDescent="0.2">
      <c r="A45" s="402"/>
      <c r="B45" s="413" t="s">
        <v>37</v>
      </c>
      <c r="C45" s="414"/>
      <c r="D45" s="414"/>
      <c r="E45" s="414"/>
      <c r="F45" s="415"/>
      <c r="G45" s="44"/>
      <c r="H45" s="30">
        <f>SUM(H38:H44)</f>
        <v>0</v>
      </c>
      <c r="I45" s="33"/>
      <c r="J45" s="30">
        <f>SUM(J38:J44)</f>
        <v>0</v>
      </c>
      <c r="K45" s="33"/>
      <c r="L45" s="30">
        <f>SUM(L38:L44)</f>
        <v>0</v>
      </c>
      <c r="M45" s="33"/>
      <c r="N45" s="30">
        <f>SUM(N38:N44)</f>
        <v>0</v>
      </c>
      <c r="O45" s="33"/>
      <c r="P45" s="30">
        <f>SUM(P38:P44)</f>
        <v>0</v>
      </c>
      <c r="Q45" s="33"/>
      <c r="R45" s="30">
        <f>SUM(R38:R44)</f>
        <v>0</v>
      </c>
      <c r="S45" s="33"/>
      <c r="T45" s="30">
        <f>SUM(T38:T44)</f>
        <v>0</v>
      </c>
      <c r="U45" s="33"/>
      <c r="V45" s="36">
        <f>SUM(V38:V44)</f>
        <v>0</v>
      </c>
      <c r="W45" s="33"/>
      <c r="X45" s="30">
        <f>SUM(X38:X44)</f>
        <v>0</v>
      </c>
      <c r="Y45" s="30">
        <f>SUM(Y38:Y44)</f>
        <v>0</v>
      </c>
    </row>
    <row r="46" spans="1:25" ht="12" x14ac:dyDescent="0.2">
      <c r="A46" s="402"/>
      <c r="B46" s="157"/>
      <c r="C46" s="157"/>
      <c r="D46" s="157"/>
      <c r="E46" s="157"/>
      <c r="F46" s="71" t="s">
        <v>38</v>
      </c>
      <c r="G46" s="44"/>
      <c r="H46" s="34">
        <f>IF(OR(H45=0,H62=0),0,H45/H62)</f>
        <v>0</v>
      </c>
      <c r="I46" s="33"/>
      <c r="J46" s="34">
        <f>IF(OR(J45=0,J62=0),0,J45/J62)</f>
        <v>0</v>
      </c>
      <c r="K46" s="33"/>
      <c r="L46" s="34">
        <f>IF(OR(L45=0,L62=0),0,L45/L62)</f>
        <v>0</v>
      </c>
      <c r="M46" s="33"/>
      <c r="N46" s="34">
        <f>IF(OR(N45=0,N62=0),0,N45/N62)</f>
        <v>0</v>
      </c>
      <c r="O46" s="33"/>
      <c r="P46" s="34">
        <f>IF(OR(P45=0,P62=0),0,P45/P62)</f>
        <v>0</v>
      </c>
      <c r="Q46" s="33"/>
      <c r="R46" s="34">
        <f>IF(OR(R45=0,R62=0),0,R45/R62)</f>
        <v>0</v>
      </c>
      <c r="S46" s="33"/>
      <c r="T46" s="34">
        <f>IF(OR(T45=0,T62=0),0,T45/T62)</f>
        <v>0</v>
      </c>
      <c r="U46" s="33"/>
      <c r="V46" s="37">
        <f>IF(OR(V45=0,V62=0),0,V45/V62)</f>
        <v>0</v>
      </c>
      <c r="W46" s="33"/>
      <c r="X46" s="33"/>
      <c r="Y46" s="33"/>
    </row>
    <row r="47" spans="1:25" ht="12" x14ac:dyDescent="0.2">
      <c r="A47" s="402"/>
      <c r="B47" s="411"/>
      <c r="C47" s="411"/>
      <c r="D47" s="411"/>
      <c r="E47" s="411"/>
      <c r="F47" s="411"/>
      <c r="G47" s="44"/>
      <c r="H47" s="75"/>
      <c r="I47" s="76"/>
      <c r="J47" s="76"/>
      <c r="K47" s="76"/>
      <c r="L47" s="76"/>
      <c r="M47" s="73"/>
      <c r="N47" s="74"/>
      <c r="O47" s="76"/>
      <c r="P47" s="76"/>
      <c r="Q47" s="76"/>
      <c r="R47" s="76"/>
      <c r="S47" s="73"/>
      <c r="T47" s="74"/>
      <c r="U47" s="33"/>
      <c r="V47" s="70"/>
      <c r="W47" s="33"/>
      <c r="X47" s="33"/>
      <c r="Y47" s="33"/>
    </row>
    <row r="48" spans="1:25" ht="13.2" x14ac:dyDescent="0.2">
      <c r="A48" s="158"/>
      <c r="B48" s="416" t="s">
        <v>39</v>
      </c>
      <c r="C48" s="417"/>
      <c r="D48" s="417"/>
      <c r="E48" s="156"/>
      <c r="F48" s="171"/>
      <c r="G48" s="44"/>
      <c r="H48" s="382" t="s">
        <v>266</v>
      </c>
      <c r="I48" s="77"/>
      <c r="J48" s="78"/>
      <c r="K48" s="79"/>
      <c r="L48" s="80"/>
      <c r="M48" s="33"/>
      <c r="N48" s="33"/>
      <c r="O48" s="77"/>
      <c r="P48" s="78"/>
      <c r="Q48" s="79"/>
      <c r="R48" s="80"/>
      <c r="S48" s="33"/>
      <c r="T48" s="33"/>
      <c r="U48" s="33"/>
      <c r="V48" s="143"/>
      <c r="W48" s="33"/>
      <c r="X48" s="33"/>
      <c r="Y48" s="33"/>
    </row>
    <row r="49" spans="1:25" ht="11.4" customHeight="1" x14ac:dyDescent="0.2">
      <c r="A49" s="158"/>
      <c r="B49" s="412" t="s">
        <v>40</v>
      </c>
      <c r="C49" s="412"/>
      <c r="D49" s="412"/>
      <c r="E49" s="412"/>
      <c r="F49" s="412"/>
      <c r="G49" s="44"/>
      <c r="H49" s="134"/>
      <c r="I49" s="33"/>
      <c r="J49" s="134"/>
      <c r="K49" s="33"/>
      <c r="L49" s="134"/>
      <c r="M49" s="33"/>
      <c r="N49" s="134"/>
      <c r="O49" s="33"/>
      <c r="P49" s="134"/>
      <c r="Q49" s="33"/>
      <c r="R49" s="134"/>
      <c r="S49" s="33"/>
      <c r="T49" s="134"/>
      <c r="U49" s="33"/>
      <c r="V49" s="139">
        <f>N49+L49+J49+H49+P49+R49+T49</f>
        <v>0</v>
      </c>
      <c r="W49" s="33"/>
      <c r="X49" s="134"/>
      <c r="Y49" s="141">
        <f>X49+V49</f>
        <v>0</v>
      </c>
    </row>
    <row r="50" spans="1:25" ht="11.4" customHeight="1" x14ac:dyDescent="0.2">
      <c r="A50" s="158"/>
      <c r="B50" s="412" t="s">
        <v>41</v>
      </c>
      <c r="C50" s="412"/>
      <c r="D50" s="412"/>
      <c r="E50" s="412"/>
      <c r="F50" s="412"/>
      <c r="G50" s="44"/>
      <c r="H50" s="136"/>
      <c r="I50" s="33"/>
      <c r="J50" s="136"/>
      <c r="K50" s="33"/>
      <c r="L50" s="136"/>
      <c r="M50" s="33"/>
      <c r="N50" s="136"/>
      <c r="O50" s="33"/>
      <c r="P50" s="136"/>
      <c r="Q50" s="33"/>
      <c r="R50" s="136"/>
      <c r="S50" s="33"/>
      <c r="T50" s="136"/>
      <c r="U50" s="33"/>
      <c r="V50" s="139">
        <f>N50+L50+J50+H50+P50+R50+T50</f>
        <v>0</v>
      </c>
      <c r="W50" s="33"/>
      <c r="X50" s="136"/>
      <c r="Y50" s="142">
        <f>X50+V50</f>
        <v>0</v>
      </c>
    </row>
    <row r="51" spans="1:25" x14ac:dyDescent="0.2">
      <c r="A51" s="158"/>
      <c r="B51" s="412" t="s">
        <v>272</v>
      </c>
      <c r="C51" s="412"/>
      <c r="D51" s="412"/>
      <c r="E51" s="412"/>
      <c r="F51" s="412"/>
      <c r="G51" s="44"/>
      <c r="H51" s="135"/>
      <c r="I51" s="33"/>
      <c r="J51" s="135"/>
      <c r="K51" s="33"/>
      <c r="L51" s="135"/>
      <c r="M51" s="33"/>
      <c r="N51" s="135"/>
      <c r="O51" s="33"/>
      <c r="P51" s="135"/>
      <c r="Q51" s="33"/>
      <c r="R51" s="135"/>
      <c r="S51" s="33"/>
      <c r="T51" s="135"/>
      <c r="U51" s="33"/>
      <c r="V51" s="139">
        <f>N51+L51+J51+H51+P51+R51+T51</f>
        <v>0</v>
      </c>
      <c r="W51" s="33"/>
      <c r="X51" s="135"/>
      <c r="Y51" s="142">
        <f>X51+V51</f>
        <v>0</v>
      </c>
    </row>
    <row r="52" spans="1:25" x14ac:dyDescent="0.2">
      <c r="A52" s="158"/>
      <c r="B52" s="412" t="s">
        <v>273</v>
      </c>
      <c r="C52" s="412"/>
      <c r="D52" s="412"/>
      <c r="E52" s="412"/>
      <c r="F52" s="412"/>
      <c r="G52" s="44"/>
      <c r="H52" s="135"/>
      <c r="I52" s="33"/>
      <c r="J52" s="135"/>
      <c r="K52" s="33"/>
      <c r="L52" s="135"/>
      <c r="M52" s="33"/>
      <c r="N52" s="135"/>
      <c r="O52" s="33"/>
      <c r="P52" s="135"/>
      <c r="Q52" s="33"/>
      <c r="R52" s="135"/>
      <c r="S52" s="33"/>
      <c r="T52" s="135"/>
      <c r="U52" s="33"/>
      <c r="V52" s="139">
        <f>N52+L52+J52+H52+P52+R52+T52</f>
        <v>0</v>
      </c>
      <c r="W52" s="33"/>
      <c r="X52" s="135"/>
      <c r="Y52" s="142">
        <f>X52+V52</f>
        <v>0</v>
      </c>
    </row>
    <row r="53" spans="1:25" x14ac:dyDescent="0.2">
      <c r="A53" s="158"/>
      <c r="B53" s="412" t="s">
        <v>42</v>
      </c>
      <c r="C53" s="412"/>
      <c r="D53" s="412"/>
      <c r="E53" s="412"/>
      <c r="F53" s="412"/>
      <c r="G53" s="44"/>
      <c r="H53" s="135"/>
      <c r="I53" s="33"/>
      <c r="J53" s="135"/>
      <c r="K53" s="33"/>
      <c r="L53" s="135"/>
      <c r="M53" s="33"/>
      <c r="N53" s="135"/>
      <c r="O53" s="33"/>
      <c r="P53" s="135"/>
      <c r="Q53" s="33"/>
      <c r="R53" s="135"/>
      <c r="S53" s="33"/>
      <c r="T53" s="135"/>
      <c r="U53" s="33"/>
      <c r="V53" s="139">
        <f>N53+L53+J53+H53+P53+R53+T53</f>
        <v>0</v>
      </c>
      <c r="W53" s="33"/>
      <c r="X53" s="135"/>
      <c r="Y53" s="142">
        <f>X53+V53</f>
        <v>0</v>
      </c>
    </row>
    <row r="54" spans="1:25" ht="12" x14ac:dyDescent="0.2">
      <c r="A54" s="158"/>
      <c r="B54" s="413" t="s">
        <v>43</v>
      </c>
      <c r="C54" s="414"/>
      <c r="D54" s="414"/>
      <c r="E54" s="414"/>
      <c r="F54" s="415"/>
      <c r="G54" s="44"/>
      <c r="H54" s="30">
        <f>SUM(H49:H53)</f>
        <v>0</v>
      </c>
      <c r="I54" s="33"/>
      <c r="J54" s="30">
        <f>SUM(J49:J53)</f>
        <v>0</v>
      </c>
      <c r="K54" s="33"/>
      <c r="L54" s="30">
        <f>SUM(L49:L53)</f>
        <v>0</v>
      </c>
      <c r="M54" s="33"/>
      <c r="N54" s="30">
        <f>SUM(N49:N53)</f>
        <v>0</v>
      </c>
      <c r="O54" s="33"/>
      <c r="P54" s="30">
        <f>SUM(P49:P53)</f>
        <v>0</v>
      </c>
      <c r="Q54" s="33"/>
      <c r="R54" s="30">
        <f>SUM(R49:R53)</f>
        <v>0</v>
      </c>
      <c r="S54" s="33"/>
      <c r="T54" s="30">
        <f>SUM(T49:T53)</f>
        <v>0</v>
      </c>
      <c r="U54" s="33"/>
      <c r="V54" s="36">
        <f>SUM(V49:V53)</f>
        <v>0</v>
      </c>
      <c r="W54" s="33"/>
      <c r="X54" s="30">
        <f>SUM(X49:X53)</f>
        <v>0</v>
      </c>
      <c r="Y54" s="30">
        <f>SUM(Y49:Y53)</f>
        <v>0</v>
      </c>
    </row>
    <row r="55" spans="1:25" ht="12" x14ac:dyDescent="0.2">
      <c r="A55" s="158"/>
      <c r="B55" s="157"/>
      <c r="C55" s="157"/>
      <c r="D55" s="157"/>
      <c r="E55" s="157"/>
      <c r="F55" s="71" t="s">
        <v>44</v>
      </c>
      <c r="G55" s="44"/>
      <c r="H55" s="34">
        <f>IF(OR(H54=0,H62=0),0,H54/H62)</f>
        <v>0</v>
      </c>
      <c r="I55" s="33"/>
      <c r="J55" s="34">
        <f>IF(OR(J54=0,J62=0),0,J54/J62)</f>
        <v>0</v>
      </c>
      <c r="K55" s="33"/>
      <c r="L55" s="34">
        <f>IF(OR(L54=0,L62=0),0,L54/L62)</f>
        <v>0</v>
      </c>
      <c r="M55" s="33"/>
      <c r="N55" s="34">
        <f>IF(OR(N54=0,N62=0),0,N54/N62)</f>
        <v>0</v>
      </c>
      <c r="O55" s="33"/>
      <c r="P55" s="34">
        <f>IF(OR(P54=0,P62=0),0,P54/P62)</f>
        <v>0</v>
      </c>
      <c r="Q55" s="33"/>
      <c r="R55" s="34">
        <f>IF(OR(R54=0,R62=0),0,R54/R62)</f>
        <v>0</v>
      </c>
      <c r="S55" s="33"/>
      <c r="T55" s="34">
        <f>IF(OR(T54=0,T62=0),0,T54/T62)</f>
        <v>0</v>
      </c>
      <c r="U55" s="33"/>
      <c r="V55" s="42">
        <f>IF(OR(V54=0,V62=0),0,V54/V62)</f>
        <v>0</v>
      </c>
      <c r="W55" s="33"/>
      <c r="X55" s="33"/>
      <c r="Y55" s="33"/>
    </row>
    <row r="56" spans="1:25" s="32" customFormat="1" hidden="1" x14ac:dyDescent="0.2">
      <c r="A56" s="81"/>
      <c r="B56" s="354"/>
      <c r="C56" s="354"/>
      <c r="D56" s="354"/>
      <c r="E56" s="354"/>
      <c r="F56" s="355" t="s">
        <v>45</v>
      </c>
      <c r="G56" s="82"/>
      <c r="H56" s="40">
        <f>IF(OR(H49=0,H62=0),0,H49/H62)</f>
        <v>0</v>
      </c>
      <c r="I56" s="41"/>
      <c r="J56" s="40">
        <f>IF(OR(J49=0,J62=0),0,J49/J62)</f>
        <v>0</v>
      </c>
      <c r="K56" s="41"/>
      <c r="L56" s="40">
        <f>IF(OR(L49=0,L62=0),0,L49/L62)</f>
        <v>0</v>
      </c>
      <c r="M56" s="41"/>
      <c r="N56" s="40">
        <f>IF(OR(N49=0,N62=0),0,N49/N62)</f>
        <v>0</v>
      </c>
      <c r="O56" s="41"/>
      <c r="P56" s="40">
        <f>IF(OR(P49=0,P62=0),0,P49/P62)</f>
        <v>0</v>
      </c>
      <c r="Q56" s="41"/>
      <c r="R56" s="40">
        <f>IF(OR(R49=0,R62=0),0,R49/R62)</f>
        <v>0</v>
      </c>
      <c r="S56" s="41"/>
      <c r="T56" s="40">
        <f>IF(OR(T49=0,T62=0),0,T49/T62)</f>
        <v>0</v>
      </c>
      <c r="U56" s="41"/>
      <c r="V56" s="43">
        <f>IF(OR(V49=0,V62=0),0,V49/V62)</f>
        <v>0</v>
      </c>
      <c r="W56" s="41"/>
      <c r="X56" s="41"/>
      <c r="Y56" s="41"/>
    </row>
    <row r="57" spans="1:25" s="32" customFormat="1" hidden="1" x14ac:dyDescent="0.2">
      <c r="A57" s="81"/>
      <c r="B57" s="354"/>
      <c r="C57" s="354"/>
      <c r="D57" s="354"/>
      <c r="E57" s="354"/>
      <c r="F57" s="355" t="s">
        <v>46</v>
      </c>
      <c r="G57" s="82"/>
      <c r="H57" s="40">
        <f>IF(OR(H50=0,H62=0),0,H50/H62)</f>
        <v>0</v>
      </c>
      <c r="I57" s="41"/>
      <c r="J57" s="40">
        <f>IF(OR(J50=0,J62=0),0,J50/J62)</f>
        <v>0</v>
      </c>
      <c r="K57" s="41"/>
      <c r="L57" s="40">
        <f>IF(OR(L50=0,L62=0),0,L50/L62)</f>
        <v>0</v>
      </c>
      <c r="M57" s="41"/>
      <c r="N57" s="40">
        <f>IF(OR(N50=0,N62=0),0,N50/N62)</f>
        <v>0</v>
      </c>
      <c r="O57" s="41"/>
      <c r="P57" s="40">
        <f>IF(OR(P50=0,P62=0),0,P50/P62)</f>
        <v>0</v>
      </c>
      <c r="Q57" s="41"/>
      <c r="R57" s="40">
        <f>IF(OR(R50=0,R62=0),0,R50/R62)</f>
        <v>0</v>
      </c>
      <c r="S57" s="41"/>
      <c r="T57" s="40">
        <f>IF(OR(T50=0,T62=0),0,T50/T62)</f>
        <v>0</v>
      </c>
      <c r="U57" s="41"/>
      <c r="V57" s="43">
        <f>IF(OR(V50=0,V62=0),0,V50/V62)</f>
        <v>0</v>
      </c>
      <c r="W57" s="41"/>
      <c r="X57" s="41"/>
      <c r="Y57" s="41"/>
    </row>
    <row r="58" spans="1:25" s="32" customFormat="1" hidden="1" x14ac:dyDescent="0.2">
      <c r="A58" s="81"/>
      <c r="B58" s="354"/>
      <c r="C58" s="354"/>
      <c r="D58" s="354"/>
      <c r="E58" s="354"/>
      <c r="F58" s="355" t="s">
        <v>47</v>
      </c>
      <c r="G58" s="82"/>
      <c r="H58" s="40">
        <f>IF(OR(H51=0,H62=0),0,H51/H62)</f>
        <v>0</v>
      </c>
      <c r="I58" s="41"/>
      <c r="J58" s="40">
        <f>IF(OR(J51=0,J62=0),0,J51/J62)</f>
        <v>0</v>
      </c>
      <c r="K58" s="41"/>
      <c r="L58" s="40">
        <f>IF(OR(L51=0,L62=0),0,L51/L62)</f>
        <v>0</v>
      </c>
      <c r="M58" s="41"/>
      <c r="N58" s="40">
        <f>IF(OR(N51=0,N62=0),0,N51/N62)</f>
        <v>0</v>
      </c>
      <c r="O58" s="41"/>
      <c r="P58" s="40">
        <f>IF(OR(P51=0,P62=0),0,P51/P62)</f>
        <v>0</v>
      </c>
      <c r="Q58" s="41"/>
      <c r="R58" s="40">
        <f>IF(OR(R51=0,R62=0),0,R51/R62)</f>
        <v>0</v>
      </c>
      <c r="S58" s="41"/>
      <c r="T58" s="40">
        <f>IF(OR(T51=0,T62=0),0,T51/T62)</f>
        <v>0</v>
      </c>
      <c r="U58" s="41"/>
      <c r="V58" s="43">
        <f>IF(OR(V51=0,V62=0),0,V51/V62)</f>
        <v>0</v>
      </c>
      <c r="W58" s="41"/>
      <c r="X58" s="41"/>
      <c r="Y58" s="41"/>
    </row>
    <row r="59" spans="1:25" s="32" customFormat="1" hidden="1" x14ac:dyDescent="0.2">
      <c r="A59" s="81"/>
      <c r="B59" s="354"/>
      <c r="C59" s="354"/>
      <c r="D59" s="354"/>
      <c r="E59" s="354"/>
      <c r="F59" s="355" t="s">
        <v>286</v>
      </c>
      <c r="G59" s="82"/>
      <c r="H59" s="40">
        <f>IF(OR(H52=0,H62=0),0,H52/H62)</f>
        <v>0</v>
      </c>
      <c r="I59" s="41"/>
      <c r="J59" s="40">
        <f>IF(OR(J52=0,J62=0),0,J52/J62)</f>
        <v>0</v>
      </c>
      <c r="K59" s="41"/>
      <c r="L59" s="40">
        <f>IF(OR(L52=0,L62=0),0,L52/L62)</f>
        <v>0</v>
      </c>
      <c r="M59" s="41"/>
      <c r="N59" s="40">
        <f>IF(OR(N52=0,N62=0),0,N52/N62)</f>
        <v>0</v>
      </c>
      <c r="O59" s="41"/>
      <c r="P59" s="40">
        <f>IF(OR(P52=0,P62=0),0,P52/P62)</f>
        <v>0</v>
      </c>
      <c r="Q59" s="41"/>
      <c r="R59" s="40">
        <f>IF(OR(R52=0,R62=0),0,R52/R62)</f>
        <v>0</v>
      </c>
      <c r="S59" s="41"/>
      <c r="T59" s="40">
        <f>IF(OR(T52=0,T62=0),0,T52/T62)</f>
        <v>0</v>
      </c>
      <c r="U59" s="41"/>
      <c r="V59" s="43">
        <f>IF(OR(V52=0,V62=0),0,V52/V62)</f>
        <v>0</v>
      </c>
      <c r="W59" s="41"/>
      <c r="X59" s="41"/>
      <c r="Y59" s="41"/>
    </row>
    <row r="60" spans="1:25" s="32" customFormat="1" hidden="1" x14ac:dyDescent="0.2">
      <c r="A60" s="81"/>
      <c r="B60" s="354"/>
      <c r="C60" s="354"/>
      <c r="D60" s="354"/>
      <c r="E60" s="354"/>
      <c r="F60" s="355" t="s">
        <v>48</v>
      </c>
      <c r="G60" s="82"/>
      <c r="H60" s="40">
        <f>IF(OR(H53=0,H62=0),0,H53/H62)</f>
        <v>0</v>
      </c>
      <c r="I60" s="41"/>
      <c r="J60" s="40">
        <f>IF(OR(J53=0,J62=0),0,J53/J62)</f>
        <v>0</v>
      </c>
      <c r="K60" s="41"/>
      <c r="L60" s="40">
        <f>IF(OR(L53=0,L62=0),0,L53/L62)</f>
        <v>0</v>
      </c>
      <c r="M60" s="41"/>
      <c r="N60" s="40">
        <f>IF(OR(N53=0,N62=0),0,N53/N62)</f>
        <v>0</v>
      </c>
      <c r="O60" s="41"/>
      <c r="P60" s="40">
        <f>IF(OR(P53=0,P62=0),0,P53/P62)</f>
        <v>0</v>
      </c>
      <c r="Q60" s="41"/>
      <c r="R60" s="40">
        <f>IF(OR(R53=0,R62=0),0,R53/R62)</f>
        <v>0</v>
      </c>
      <c r="S60" s="41"/>
      <c r="T60" s="40">
        <f>IF(OR(T53=0,T62=0),0,T53/T62)</f>
        <v>0</v>
      </c>
      <c r="U60" s="41"/>
      <c r="V60" s="43">
        <f>IF(OR(V53=0,V62=0),0,V53/V62)</f>
        <v>0</v>
      </c>
      <c r="W60" s="41"/>
      <c r="X60" s="41"/>
      <c r="Y60" s="41"/>
    </row>
    <row r="61" spans="1:25" ht="8.4" customHeight="1" x14ac:dyDescent="0.2">
      <c r="A61" s="158"/>
      <c r="B61" s="411"/>
      <c r="C61" s="411"/>
      <c r="D61" s="411"/>
      <c r="E61" s="411"/>
      <c r="F61" s="411"/>
      <c r="G61" s="44"/>
      <c r="H61" s="75"/>
      <c r="I61" s="76"/>
      <c r="J61" s="76"/>
      <c r="K61" s="76"/>
      <c r="L61" s="76"/>
      <c r="M61" s="76"/>
      <c r="N61" s="74"/>
      <c r="O61" s="76"/>
      <c r="P61" s="76"/>
      <c r="Q61" s="76"/>
      <c r="R61" s="76"/>
      <c r="S61" s="76"/>
      <c r="T61" s="74"/>
      <c r="U61" s="33"/>
      <c r="V61" s="70"/>
      <c r="W61" s="33"/>
      <c r="X61" s="33"/>
      <c r="Y61" s="33"/>
    </row>
    <row r="62" spans="1:25" s="3" customFormat="1" ht="12" x14ac:dyDescent="0.2">
      <c r="A62" s="158"/>
      <c r="B62" s="413" t="s">
        <v>49</v>
      </c>
      <c r="C62" s="414"/>
      <c r="D62" s="414"/>
      <c r="E62" s="414"/>
      <c r="F62" s="415"/>
      <c r="G62" s="44"/>
      <c r="H62" s="35">
        <f>H54+H45+H33+H24</f>
        <v>0</v>
      </c>
      <c r="I62" s="33"/>
      <c r="J62" s="35">
        <f>J54+J45+J33+J24</f>
        <v>0</v>
      </c>
      <c r="K62" s="33"/>
      <c r="L62" s="35">
        <f>L54+L45+L33+L24</f>
        <v>0</v>
      </c>
      <c r="M62" s="33"/>
      <c r="N62" s="35">
        <f>N54+N45+N33+N24</f>
        <v>0</v>
      </c>
      <c r="O62" s="33"/>
      <c r="P62" s="35">
        <f>P54+P45+P33+P24</f>
        <v>0</v>
      </c>
      <c r="Q62" s="33"/>
      <c r="R62" s="35">
        <f>R54+R45+R33+R24</f>
        <v>0</v>
      </c>
      <c r="S62" s="33"/>
      <c r="T62" s="35">
        <f>T54+T45+T33+T24</f>
        <v>0</v>
      </c>
      <c r="U62" s="33"/>
      <c r="V62" s="38">
        <f>N62+L62+J62+H62+P62+R62+T62</f>
        <v>0</v>
      </c>
      <c r="W62" s="33"/>
      <c r="X62" s="33"/>
      <c r="Y62" s="33"/>
    </row>
    <row r="63" spans="1:25" ht="13.2" customHeight="1" x14ac:dyDescent="0.2">
      <c r="A63" s="158"/>
      <c r="B63" s="411"/>
      <c r="C63" s="411"/>
      <c r="D63" s="411"/>
      <c r="E63" s="411"/>
      <c r="F63" s="411"/>
      <c r="G63" s="44"/>
      <c r="H63" s="75"/>
      <c r="I63" s="76"/>
      <c r="J63" s="76"/>
      <c r="K63" s="76"/>
      <c r="L63" s="76"/>
      <c r="M63" s="76"/>
      <c r="N63" s="74"/>
      <c r="O63" s="76"/>
      <c r="P63" s="76"/>
      <c r="Q63" s="76"/>
      <c r="R63" s="76"/>
      <c r="S63" s="76"/>
      <c r="T63" s="74"/>
      <c r="U63" s="33"/>
      <c r="V63" s="70"/>
      <c r="W63" s="33"/>
      <c r="X63" s="33"/>
      <c r="Y63" s="33"/>
    </row>
    <row r="64" spans="1:25" ht="12" customHeight="1" x14ac:dyDescent="0.2">
      <c r="A64" s="402"/>
      <c r="B64" s="155" t="s">
        <v>304</v>
      </c>
      <c r="C64" s="156"/>
      <c r="D64" s="156"/>
      <c r="E64" s="156"/>
      <c r="F64" s="171"/>
      <c r="G64" s="44"/>
      <c r="H64" s="382" t="s">
        <v>267</v>
      </c>
      <c r="I64" s="79"/>
      <c r="J64" s="79"/>
      <c r="K64" s="79"/>
      <c r="L64" s="79"/>
      <c r="M64" s="83"/>
      <c r="N64" s="45"/>
      <c r="O64" s="79"/>
      <c r="P64" s="79"/>
      <c r="Q64" s="79"/>
      <c r="R64" s="79"/>
      <c r="S64" s="83"/>
      <c r="T64" s="45"/>
      <c r="U64" s="45"/>
      <c r="V64" s="65"/>
      <c r="W64" s="45"/>
      <c r="X64" s="33"/>
      <c r="Y64" s="33"/>
    </row>
    <row r="65" spans="1:27" ht="12" customHeight="1" x14ac:dyDescent="0.2">
      <c r="A65" s="402"/>
      <c r="B65" s="45" t="s">
        <v>27</v>
      </c>
      <c r="C65" s="45"/>
      <c r="D65" s="45"/>
      <c r="E65" s="45"/>
      <c r="F65" s="173" t="s">
        <v>264</v>
      </c>
      <c r="G65" s="44"/>
      <c r="H65" s="5">
        <f>'Detalhes do Pessoal'!AA98</f>
        <v>0</v>
      </c>
      <c r="I65" s="33"/>
      <c r="J65" s="5">
        <f>'Detalhes do Pessoal'!AB98</f>
        <v>0</v>
      </c>
      <c r="K65" s="33"/>
      <c r="L65" s="5">
        <f>'Detalhes do Pessoal'!AC98</f>
        <v>0</v>
      </c>
      <c r="M65" s="33"/>
      <c r="N65" s="5">
        <f>'Detalhes do Pessoal'!AD98</f>
        <v>0</v>
      </c>
      <c r="O65" s="33"/>
      <c r="P65" s="5">
        <f>'Detalhes do Pessoal'!AE98</f>
        <v>0</v>
      </c>
      <c r="Q65" s="33"/>
      <c r="R65" s="5">
        <f>'Detalhes do Pessoal'!AF98</f>
        <v>0</v>
      </c>
      <c r="S65" s="33"/>
      <c r="T65" s="5">
        <f>'Detalhes do Pessoal'!AG98</f>
        <v>0</v>
      </c>
      <c r="U65" s="45"/>
      <c r="V65" s="138">
        <f>N65+L65+J65+H65+P65+R65+T65</f>
        <v>0</v>
      </c>
      <c r="W65" s="33"/>
      <c r="X65" s="5">
        <f>'Detalhes do Pessoal'!AJ98</f>
        <v>0</v>
      </c>
      <c r="Y65" s="141">
        <f>X65+V65</f>
        <v>0</v>
      </c>
    </row>
    <row r="66" spans="1:27" ht="11.4" customHeight="1" x14ac:dyDescent="0.2">
      <c r="A66" s="402"/>
      <c r="B66" s="412" t="s">
        <v>28</v>
      </c>
      <c r="C66" s="412"/>
      <c r="D66" s="412"/>
      <c r="E66" s="412"/>
      <c r="F66" s="412"/>
      <c r="G66" s="44"/>
      <c r="H66" s="134"/>
      <c r="I66" s="33"/>
      <c r="J66" s="134"/>
      <c r="K66" s="33"/>
      <c r="L66" s="134"/>
      <c r="M66" s="33"/>
      <c r="N66" s="134"/>
      <c r="O66" s="33"/>
      <c r="P66" s="134"/>
      <c r="Q66" s="33"/>
      <c r="R66" s="134"/>
      <c r="S66" s="33"/>
      <c r="T66" s="134"/>
      <c r="U66" s="33"/>
      <c r="V66" s="139">
        <f>N66+L66+J66+H66+P66+R66+T66</f>
        <v>0</v>
      </c>
      <c r="W66" s="33"/>
      <c r="X66" s="135"/>
      <c r="Y66" s="142">
        <f>X66+V66</f>
        <v>0</v>
      </c>
    </row>
    <row r="67" spans="1:27" x14ac:dyDescent="0.2">
      <c r="A67" s="402"/>
      <c r="B67" s="418" t="s">
        <v>274</v>
      </c>
      <c r="C67" s="418"/>
      <c r="D67" s="418"/>
      <c r="E67" s="418"/>
      <c r="F67" s="418"/>
      <c r="G67" s="44"/>
      <c r="H67" s="136"/>
      <c r="I67" s="33"/>
      <c r="J67" s="136"/>
      <c r="K67" s="33"/>
      <c r="L67" s="136"/>
      <c r="M67" s="33"/>
      <c r="N67" s="136"/>
      <c r="O67" s="33"/>
      <c r="P67" s="136"/>
      <c r="Q67" s="33"/>
      <c r="R67" s="136"/>
      <c r="S67" s="33"/>
      <c r="T67" s="136"/>
      <c r="U67" s="33"/>
      <c r="V67" s="139">
        <f>N67+L67+J67+H67+P67+R67+T67</f>
        <v>0</v>
      </c>
      <c r="W67" s="33"/>
      <c r="X67" s="136"/>
      <c r="Y67" s="142">
        <f>X67+V67</f>
        <v>0</v>
      </c>
    </row>
    <row r="68" spans="1:27" x14ac:dyDescent="0.2">
      <c r="A68" s="402"/>
      <c r="B68" s="418" t="s">
        <v>51</v>
      </c>
      <c r="C68" s="418"/>
      <c r="D68" s="418"/>
      <c r="E68" s="418"/>
      <c r="F68" s="418"/>
      <c r="G68" s="44"/>
      <c r="H68" s="135"/>
      <c r="I68" s="33"/>
      <c r="J68" s="135"/>
      <c r="K68" s="33"/>
      <c r="L68" s="135"/>
      <c r="M68" s="33"/>
      <c r="N68" s="135"/>
      <c r="O68" s="33"/>
      <c r="P68" s="135"/>
      <c r="Q68" s="33"/>
      <c r="R68" s="135"/>
      <c r="S68" s="33"/>
      <c r="T68" s="135"/>
      <c r="U68" s="33"/>
      <c r="V68" s="139">
        <f>N68+L68+J68+H68+P68+R68+T68</f>
        <v>0</v>
      </c>
      <c r="W68" s="33"/>
      <c r="X68" s="135"/>
      <c r="Y68" s="142">
        <f>X68+V68</f>
        <v>0</v>
      </c>
    </row>
    <row r="69" spans="1:27" x14ac:dyDescent="0.2">
      <c r="A69" s="402"/>
      <c r="B69" s="418" t="s">
        <v>33</v>
      </c>
      <c r="C69" s="418"/>
      <c r="D69" s="418"/>
      <c r="E69" s="418"/>
      <c r="F69" s="418"/>
      <c r="G69" s="44"/>
      <c r="H69" s="135"/>
      <c r="I69" s="33"/>
      <c r="J69" s="135"/>
      <c r="K69" s="33"/>
      <c r="L69" s="135"/>
      <c r="M69" s="33"/>
      <c r="N69" s="135"/>
      <c r="O69" s="33"/>
      <c r="P69" s="135"/>
      <c r="Q69" s="33"/>
      <c r="R69" s="135"/>
      <c r="S69" s="33"/>
      <c r="T69" s="135"/>
      <c r="U69" s="33"/>
      <c r="V69" s="139">
        <f>N69+L69+J69+H69+P69+R69+T69</f>
        <v>0</v>
      </c>
      <c r="W69" s="33"/>
      <c r="X69" s="135"/>
      <c r="Y69" s="142">
        <f>X69+V69</f>
        <v>0</v>
      </c>
    </row>
    <row r="70" spans="1:27" ht="13.2" x14ac:dyDescent="0.2">
      <c r="A70" s="402"/>
      <c r="B70" s="152" t="s">
        <v>307</v>
      </c>
      <c r="C70" s="93"/>
      <c r="D70" s="248"/>
      <c r="E70" s="249"/>
      <c r="F70" s="172"/>
      <c r="G70" s="84"/>
      <c r="H70" s="8">
        <f>SUM(H65:H69)</f>
        <v>0</v>
      </c>
      <c r="I70" s="33"/>
      <c r="J70" s="8">
        <f>SUM(J65:J69)</f>
        <v>0</v>
      </c>
      <c r="K70" s="33"/>
      <c r="L70" s="8">
        <f>SUM(L65:L69)</f>
        <v>0</v>
      </c>
      <c r="M70" s="33"/>
      <c r="N70" s="8">
        <f>SUM(N65:N69)</f>
        <v>0</v>
      </c>
      <c r="O70" s="33"/>
      <c r="P70" s="8">
        <f>SUM(P65:P69)</f>
        <v>0</v>
      </c>
      <c r="Q70" s="33"/>
      <c r="R70" s="8">
        <f>SUM(R65:R69)</f>
        <v>0</v>
      </c>
      <c r="S70" s="33"/>
      <c r="T70" s="8">
        <f>SUM(T65:T69)</f>
        <v>0</v>
      </c>
      <c r="U70" s="85"/>
      <c r="V70" s="95">
        <f>SUM(V65:V69)</f>
        <v>0</v>
      </c>
      <c r="W70" s="86"/>
      <c r="X70" s="8">
        <f>SUM(X65:X69)</f>
        <v>0</v>
      </c>
      <c r="Y70" s="8">
        <f>SUM(Y65:Y69)</f>
        <v>0</v>
      </c>
    </row>
    <row r="71" spans="1:27" x14ac:dyDescent="0.2">
      <c r="A71" s="44"/>
      <c r="B71" s="46"/>
      <c r="C71" s="45"/>
      <c r="D71" s="45"/>
      <c r="E71" s="45"/>
      <c r="F71" s="45"/>
      <c r="G71" s="44"/>
      <c r="H71" s="84"/>
      <c r="I71" s="33"/>
      <c r="J71" s="84"/>
      <c r="K71" s="33"/>
      <c r="L71" s="84"/>
      <c r="M71" s="33"/>
      <c r="N71" s="44"/>
      <c r="O71" s="33"/>
      <c r="P71" s="84"/>
      <c r="Q71" s="33"/>
      <c r="R71" s="84"/>
      <c r="S71" s="33"/>
      <c r="T71" s="44"/>
      <c r="U71" s="44"/>
      <c r="V71" s="87"/>
      <c r="W71" s="44"/>
      <c r="X71" s="44"/>
      <c r="Y71" s="44"/>
    </row>
    <row r="72" spans="1:27" ht="15" customHeight="1" x14ac:dyDescent="0.2">
      <c r="A72" s="44"/>
      <c r="B72" s="88" t="s">
        <v>308</v>
      </c>
      <c r="C72" s="89"/>
      <c r="D72" s="89"/>
      <c r="E72" s="89"/>
      <c r="F72" s="90"/>
      <c r="G72" s="44"/>
      <c r="H72" s="4">
        <f>H70+H54+H45+H33+H24</f>
        <v>0</v>
      </c>
      <c r="I72" s="33"/>
      <c r="J72" s="4">
        <f>J70+J54+J45+J33+J24</f>
        <v>0</v>
      </c>
      <c r="K72" s="33"/>
      <c r="L72" s="4">
        <f>L70+L54+L45+L33+L24</f>
        <v>0</v>
      </c>
      <c r="M72" s="33"/>
      <c r="N72" s="4">
        <f>N70+N54+N45+N33+N24</f>
        <v>0</v>
      </c>
      <c r="O72" s="33"/>
      <c r="P72" s="4">
        <f>P70+P54+P45+P33+P24</f>
        <v>0</v>
      </c>
      <c r="Q72" s="33"/>
      <c r="R72" s="4">
        <f>R70+R54+R45+R33+R24</f>
        <v>0</v>
      </c>
      <c r="S72" s="33"/>
      <c r="T72" s="4">
        <f>T70+T54+T45+T33+T24</f>
        <v>0</v>
      </c>
      <c r="U72" s="91"/>
      <c r="V72" s="97">
        <f>V70+V54+V45+V33+V24</f>
        <v>0</v>
      </c>
      <c r="W72" s="92"/>
      <c r="X72" s="7">
        <f>X70+X54+X45+X33+X24</f>
        <v>0</v>
      </c>
      <c r="Y72" s="6">
        <f>Y70+Y54+Y45+Y33+Y24</f>
        <v>0</v>
      </c>
    </row>
    <row r="73" spans="1:27" ht="13.2" x14ac:dyDescent="0.2">
      <c r="A73" s="44"/>
      <c r="B73" s="153" t="s">
        <v>52</v>
      </c>
      <c r="C73" s="154"/>
      <c r="D73" s="154"/>
      <c r="E73" s="154"/>
      <c r="F73" s="250">
        <v>7.0000000000000007E-2</v>
      </c>
      <c r="G73" s="84"/>
      <c r="H73" s="8">
        <f>H72*7%</f>
        <v>0</v>
      </c>
      <c r="I73" s="33"/>
      <c r="J73" s="8">
        <f>J72*7%</f>
        <v>0</v>
      </c>
      <c r="K73" s="33"/>
      <c r="L73" s="8">
        <f>L72*7%</f>
        <v>0</v>
      </c>
      <c r="M73" s="33"/>
      <c r="N73" s="8">
        <f>N72*7%</f>
        <v>0</v>
      </c>
      <c r="O73" s="33"/>
      <c r="P73" s="8">
        <f>P72*7%</f>
        <v>0</v>
      </c>
      <c r="Q73" s="33"/>
      <c r="R73" s="8">
        <f>R72*7%</f>
        <v>0</v>
      </c>
      <c r="S73" s="33"/>
      <c r="T73" s="8">
        <f>T72*7%</f>
        <v>0</v>
      </c>
      <c r="U73" s="94"/>
      <c r="V73" s="95">
        <f>SUM(H73:T73)</f>
        <v>0</v>
      </c>
      <c r="W73" s="94"/>
      <c r="X73" s="96"/>
      <c r="Y73" s="9">
        <f>X73+V73</f>
        <v>0</v>
      </c>
    </row>
    <row r="74" spans="1:27" ht="15" customHeight="1" x14ac:dyDescent="0.2">
      <c r="A74" s="44"/>
      <c r="B74" s="88" t="s">
        <v>53</v>
      </c>
      <c r="C74" s="89"/>
      <c r="D74" s="89"/>
      <c r="E74" s="89"/>
      <c r="F74" s="90"/>
      <c r="G74" s="44"/>
      <c r="H74" s="4">
        <f>H72+H73</f>
        <v>0</v>
      </c>
      <c r="I74" s="33"/>
      <c r="J74" s="4">
        <f>J72+J73</f>
        <v>0</v>
      </c>
      <c r="K74" s="33"/>
      <c r="L74" s="4">
        <f>L72+L73</f>
        <v>0</v>
      </c>
      <c r="M74" s="33"/>
      <c r="N74" s="4">
        <f>N72+N73</f>
        <v>0</v>
      </c>
      <c r="O74" s="33"/>
      <c r="P74" s="4">
        <f>P72+P73</f>
        <v>0</v>
      </c>
      <c r="Q74" s="33"/>
      <c r="R74" s="4">
        <f>R72+R73</f>
        <v>0</v>
      </c>
      <c r="S74" s="33"/>
      <c r="T74" s="4">
        <f>T72+T73</f>
        <v>0</v>
      </c>
      <c r="U74" s="91"/>
      <c r="V74" s="97">
        <f>SUM(H74:T74)</f>
        <v>0</v>
      </c>
      <c r="W74" s="91"/>
      <c r="X74" s="7">
        <f>X72+X73</f>
        <v>0</v>
      </c>
      <c r="Y74" s="6">
        <f>X74+V74</f>
        <v>0</v>
      </c>
    </row>
    <row r="75" spans="1:27" x14ac:dyDescent="0.2">
      <c r="A75" s="44"/>
      <c r="B75" s="45"/>
      <c r="C75" s="45"/>
      <c r="D75" s="45"/>
      <c r="E75" s="45"/>
      <c r="F75" s="45"/>
      <c r="G75" s="44"/>
      <c r="H75" s="44"/>
      <c r="I75" s="33"/>
      <c r="J75" s="44"/>
      <c r="K75" s="33"/>
      <c r="L75" s="44"/>
      <c r="M75" s="33"/>
      <c r="N75" s="44"/>
      <c r="O75" s="33"/>
      <c r="P75" s="44"/>
      <c r="Q75" s="33"/>
      <c r="R75" s="44"/>
      <c r="S75" s="33"/>
      <c r="T75" s="44"/>
      <c r="U75" s="44"/>
      <c r="V75" s="44"/>
      <c r="W75" s="44"/>
      <c r="X75" s="44"/>
      <c r="Y75" s="44"/>
    </row>
    <row r="76" spans="1:27" ht="12" x14ac:dyDescent="0.2">
      <c r="B76" s="10"/>
      <c r="C76" s="259" t="s">
        <v>54</v>
      </c>
      <c r="D76" s="260"/>
      <c r="E76" s="260"/>
      <c r="F76" s="260"/>
      <c r="G76" s="260"/>
      <c r="H76" s="3"/>
      <c r="I76" s="2"/>
      <c r="J76" s="259" t="s">
        <v>55</v>
      </c>
      <c r="K76" s="2"/>
      <c r="L76" s="260"/>
      <c r="M76" s="2"/>
      <c r="N76" s="260"/>
      <c r="O76" s="2"/>
      <c r="P76" s="259"/>
      <c r="Q76" s="2"/>
      <c r="R76" s="260"/>
      <c r="S76" s="2"/>
      <c r="T76" s="260"/>
      <c r="U76" s="260"/>
      <c r="V76" s="260"/>
      <c r="W76" s="260"/>
      <c r="X76" s="260"/>
      <c r="Y76" s="260"/>
    </row>
    <row r="77" spans="1:27" ht="19.95" customHeight="1" x14ac:dyDescent="0.2">
      <c r="B77" s="11"/>
      <c r="C77" s="261" t="s">
        <v>56</v>
      </c>
      <c r="D77" s="261"/>
      <c r="E77" s="261"/>
      <c r="F77" s="261"/>
      <c r="G77" s="262"/>
      <c r="H77" s="262"/>
      <c r="I77" s="2"/>
      <c r="J77" s="261" t="s">
        <v>56</v>
      </c>
      <c r="K77" s="2"/>
      <c r="L77" s="1"/>
      <c r="M77" s="2"/>
      <c r="N77" s="1"/>
      <c r="O77" s="2"/>
      <c r="P77" s="261"/>
      <c r="Q77" s="2"/>
      <c r="R77" s="1"/>
      <c r="S77" s="2"/>
      <c r="T77" s="1"/>
      <c r="U77" s="1"/>
      <c r="V77" s="1"/>
      <c r="W77" s="1"/>
      <c r="X77" s="14"/>
      <c r="Y77" s="14"/>
    </row>
    <row r="78" spans="1:27" ht="19.95" customHeight="1" x14ac:dyDescent="0.2">
      <c r="B78" s="11"/>
      <c r="C78" s="261" t="s">
        <v>57</v>
      </c>
      <c r="D78" s="261"/>
      <c r="E78" s="261"/>
      <c r="F78" s="261"/>
      <c r="G78" s="262"/>
      <c r="H78" s="262"/>
      <c r="I78" s="2"/>
      <c r="J78" s="261" t="s">
        <v>57</v>
      </c>
      <c r="K78" s="2"/>
      <c r="L78" s="1"/>
      <c r="M78" s="2"/>
      <c r="N78" s="1"/>
      <c r="O78" s="2"/>
      <c r="P78" s="261"/>
      <c r="Q78" s="2"/>
      <c r="R78" s="1"/>
      <c r="S78" s="2"/>
      <c r="T78" s="1"/>
      <c r="U78" s="1"/>
      <c r="V78" s="1"/>
      <c r="W78" s="1"/>
      <c r="X78" s="14"/>
      <c r="Y78" s="14"/>
    </row>
    <row r="79" spans="1:27" ht="19.95" customHeight="1" x14ac:dyDescent="0.2">
      <c r="B79" s="11"/>
      <c r="C79" s="261" t="s">
        <v>58</v>
      </c>
      <c r="D79" s="261"/>
      <c r="E79" s="261"/>
      <c r="F79" s="261"/>
      <c r="G79" s="262"/>
      <c r="H79" s="262"/>
      <c r="I79" s="2"/>
      <c r="J79" s="261" t="s">
        <v>58</v>
      </c>
      <c r="K79" s="2"/>
      <c r="L79" s="1"/>
      <c r="M79" s="2"/>
      <c r="N79" s="1"/>
      <c r="O79" s="2"/>
      <c r="P79" s="261"/>
      <c r="Q79" s="2"/>
      <c r="R79" s="1"/>
      <c r="S79" s="2"/>
      <c r="T79" s="1"/>
      <c r="U79" s="1"/>
      <c r="V79" s="1"/>
      <c r="W79" s="1"/>
      <c r="X79" s="14"/>
      <c r="Y79" s="14"/>
    </row>
    <row r="80" spans="1:27" s="3" customFormat="1" x14ac:dyDescent="0.2">
      <c r="B80" s="11"/>
      <c r="C80" s="11"/>
      <c r="D80" s="15"/>
      <c r="E80" s="15"/>
      <c r="F80" s="15"/>
      <c r="G80" s="14"/>
      <c r="I80" s="2"/>
      <c r="J80" s="1"/>
      <c r="K80" s="2"/>
      <c r="L80" s="1"/>
      <c r="M80" s="2"/>
      <c r="N80" s="1"/>
      <c r="O80" s="2"/>
      <c r="P80" s="1"/>
      <c r="Q80" s="2"/>
      <c r="R80" s="1"/>
      <c r="S80" s="2"/>
      <c r="T80" s="1"/>
      <c r="U80" s="1"/>
      <c r="V80" s="1"/>
      <c r="W80" s="1"/>
      <c r="X80" s="14"/>
      <c r="Y80" s="14"/>
      <c r="Z80" s="14"/>
      <c r="AA80" s="14"/>
    </row>
    <row r="81" spans="2:19" s="3" customFormat="1" x14ac:dyDescent="0.2">
      <c r="B81" s="1"/>
      <c r="C81" s="1"/>
      <c r="D81" s="1"/>
      <c r="E81" s="1"/>
      <c r="F81" s="1"/>
      <c r="I81" s="2"/>
      <c r="K81" s="2"/>
      <c r="M81" s="2"/>
      <c r="O81" s="2"/>
      <c r="Q81" s="2"/>
      <c r="S81" s="2"/>
    </row>
    <row r="82" spans="2:19" s="3" customFormat="1" x14ac:dyDescent="0.2">
      <c r="B82" s="1"/>
      <c r="C82" s="1"/>
      <c r="D82" s="1"/>
      <c r="E82" s="1"/>
      <c r="F82" s="1"/>
      <c r="I82" s="2"/>
      <c r="K82" s="2"/>
      <c r="M82" s="2"/>
      <c r="O82" s="2"/>
      <c r="Q82" s="2"/>
      <c r="S82" s="2"/>
    </row>
    <row r="83" spans="2:19" s="3" customFormat="1" x14ac:dyDescent="0.2">
      <c r="B83" s="11"/>
      <c r="C83" s="1"/>
      <c r="D83" s="1"/>
      <c r="E83" s="1"/>
      <c r="F83" s="1"/>
    </row>
    <row r="84" spans="2:19" s="3" customFormat="1" x14ac:dyDescent="0.2">
      <c r="B84" s="11"/>
      <c r="C84" s="1"/>
      <c r="D84" s="1"/>
      <c r="E84" s="1"/>
      <c r="F84" s="1"/>
    </row>
    <row r="85" spans="2:19" s="3" customFormat="1" x14ac:dyDescent="0.2">
      <c r="B85" s="11"/>
      <c r="C85" s="1"/>
      <c r="D85" s="1"/>
      <c r="E85" s="1"/>
      <c r="F85" s="1"/>
    </row>
    <row r="86" spans="2:19" s="3" customFormat="1" x14ac:dyDescent="0.2">
      <c r="B86" s="11"/>
      <c r="C86" s="1"/>
      <c r="D86" s="1"/>
      <c r="E86" s="1"/>
      <c r="F86" s="1"/>
    </row>
    <row r="87" spans="2:19" s="3" customFormat="1" x14ac:dyDescent="0.2">
      <c r="B87" s="11"/>
      <c r="C87" s="1"/>
      <c r="D87" s="1"/>
      <c r="E87" s="1"/>
      <c r="F87" s="1"/>
    </row>
    <row r="88" spans="2:19" s="3" customFormat="1" x14ac:dyDescent="0.2">
      <c r="B88" s="11"/>
      <c r="C88" s="1"/>
      <c r="D88" s="1"/>
      <c r="E88" s="1"/>
      <c r="F88" s="1"/>
    </row>
    <row r="89" spans="2:19" s="3" customFormat="1" x14ac:dyDescent="0.2">
      <c r="B89" s="11"/>
      <c r="C89" s="1"/>
      <c r="D89" s="1"/>
      <c r="E89" s="1"/>
      <c r="F89" s="1"/>
    </row>
    <row r="90" spans="2:19" s="3" customFormat="1" x14ac:dyDescent="0.2">
      <c r="B90" s="11"/>
      <c r="C90" s="1"/>
      <c r="D90" s="1"/>
      <c r="E90" s="1"/>
      <c r="F90" s="1"/>
    </row>
    <row r="91" spans="2:19" s="3" customFormat="1" x14ac:dyDescent="0.2">
      <c r="B91" s="11"/>
      <c r="C91" s="1"/>
      <c r="D91" s="1"/>
      <c r="E91" s="1"/>
      <c r="F91" s="1"/>
    </row>
    <row r="92" spans="2:19" s="3" customFormat="1" x14ac:dyDescent="0.2">
      <c r="B92" s="11"/>
      <c r="C92" s="1"/>
      <c r="D92" s="1"/>
      <c r="E92" s="1"/>
      <c r="F92" s="1"/>
    </row>
    <row r="93" spans="2:19" s="3" customFormat="1" x14ac:dyDescent="0.2">
      <c r="B93" s="11"/>
      <c r="C93" s="1"/>
      <c r="D93" s="1"/>
      <c r="E93" s="1"/>
      <c r="F93" s="1"/>
    </row>
    <row r="94" spans="2:19" s="3" customFormat="1" x14ac:dyDescent="0.2">
      <c r="B94" s="11"/>
      <c r="C94" s="1"/>
      <c r="D94" s="1"/>
      <c r="E94" s="1"/>
      <c r="F94" s="1"/>
    </row>
    <row r="95" spans="2:19" s="3" customFormat="1" x14ac:dyDescent="0.2">
      <c r="B95" s="11"/>
      <c r="C95" s="1"/>
      <c r="D95" s="1"/>
      <c r="E95" s="1"/>
      <c r="F95" s="1"/>
    </row>
    <row r="96" spans="2:19" s="3" customFormat="1" x14ac:dyDescent="0.2">
      <c r="B96" s="11"/>
      <c r="C96" s="1"/>
      <c r="D96" s="1"/>
      <c r="E96" s="1"/>
      <c r="F96" s="1"/>
    </row>
    <row r="97" spans="2:6" s="3" customFormat="1" x14ac:dyDescent="0.2">
      <c r="B97" s="11"/>
      <c r="C97" s="1"/>
      <c r="D97" s="1"/>
      <c r="E97" s="1"/>
      <c r="F97" s="1"/>
    </row>
    <row r="98" spans="2:6" s="3" customFormat="1" x14ac:dyDescent="0.2">
      <c r="B98" s="11"/>
      <c r="C98" s="1"/>
      <c r="D98" s="1"/>
      <c r="E98" s="1"/>
      <c r="F98" s="1"/>
    </row>
    <row r="99" spans="2:6" s="3" customFormat="1" x14ac:dyDescent="0.2">
      <c r="B99" s="11"/>
      <c r="C99" s="1"/>
      <c r="D99" s="1"/>
      <c r="E99" s="1"/>
      <c r="F99" s="1"/>
    </row>
    <row r="100" spans="2:6" s="3" customFormat="1" x14ac:dyDescent="0.2">
      <c r="B100" s="11"/>
      <c r="C100" s="1"/>
      <c r="D100" s="1"/>
      <c r="E100" s="1"/>
      <c r="F100" s="1"/>
    </row>
    <row r="101" spans="2:6" s="3" customFormat="1" x14ac:dyDescent="0.2">
      <c r="B101" s="11"/>
      <c r="C101" s="1"/>
      <c r="D101" s="1"/>
      <c r="E101" s="1"/>
      <c r="F101" s="1"/>
    </row>
    <row r="102" spans="2:6" s="3" customFormat="1" x14ac:dyDescent="0.2">
      <c r="B102" s="11"/>
      <c r="C102" s="1"/>
      <c r="D102" s="1"/>
      <c r="E102" s="1"/>
      <c r="F102" s="1"/>
    </row>
    <row r="103" spans="2:6" s="3" customFormat="1" x14ac:dyDescent="0.2">
      <c r="B103" s="11"/>
      <c r="C103" s="1"/>
      <c r="D103" s="1"/>
      <c r="E103" s="1"/>
      <c r="F103" s="1"/>
    </row>
    <row r="104" spans="2:6" s="3" customFormat="1" x14ac:dyDescent="0.2">
      <c r="B104" s="11"/>
      <c r="C104" s="1"/>
      <c r="D104" s="1"/>
      <c r="E104" s="1"/>
      <c r="F104" s="1"/>
    </row>
    <row r="105" spans="2:6" s="3" customFormat="1" x14ac:dyDescent="0.2">
      <c r="B105" s="11"/>
      <c r="C105" s="1"/>
      <c r="D105" s="1"/>
      <c r="E105" s="1"/>
      <c r="F105" s="1"/>
    </row>
    <row r="106" spans="2:6" s="3" customFormat="1" x14ac:dyDescent="0.2">
      <c r="B106" s="11"/>
      <c r="C106" s="1"/>
      <c r="D106" s="1"/>
      <c r="E106" s="1"/>
      <c r="F106" s="1"/>
    </row>
    <row r="107" spans="2:6" s="3" customFormat="1" x14ac:dyDescent="0.2">
      <c r="B107" s="11"/>
      <c r="C107" s="1"/>
      <c r="D107" s="1"/>
      <c r="E107" s="1"/>
      <c r="F107" s="1"/>
    </row>
    <row r="108" spans="2:6" s="3" customFormat="1" x14ac:dyDescent="0.2">
      <c r="B108" s="11"/>
      <c r="C108" s="1"/>
      <c r="D108" s="1"/>
      <c r="E108" s="1"/>
      <c r="F108" s="1"/>
    </row>
    <row r="109" spans="2:6" s="3" customFormat="1" x14ac:dyDescent="0.2">
      <c r="B109" s="11"/>
      <c r="C109" s="1"/>
      <c r="D109" s="1"/>
      <c r="E109" s="1"/>
      <c r="F109" s="1"/>
    </row>
    <row r="110" spans="2:6" s="3" customFormat="1" x14ac:dyDescent="0.2">
      <c r="B110" s="11"/>
      <c r="C110" s="1"/>
      <c r="D110" s="1"/>
      <c r="E110" s="1"/>
      <c r="F110" s="1"/>
    </row>
    <row r="111" spans="2:6" s="3" customFormat="1" x14ac:dyDescent="0.2">
      <c r="B111" s="11"/>
      <c r="C111" s="1"/>
      <c r="D111" s="1"/>
      <c r="E111" s="1"/>
      <c r="F111" s="1"/>
    </row>
    <row r="112" spans="2:6" s="3" customFormat="1" x14ac:dyDescent="0.2">
      <c r="B112" s="11"/>
      <c r="C112" s="1"/>
      <c r="D112" s="1"/>
      <c r="E112" s="1"/>
      <c r="F112" s="1"/>
    </row>
    <row r="113" spans="2:6" s="3" customFormat="1" x14ac:dyDescent="0.2">
      <c r="B113" s="11"/>
      <c r="C113" s="1"/>
      <c r="D113" s="1"/>
      <c r="E113" s="1"/>
      <c r="F113" s="1"/>
    </row>
    <row r="114" spans="2:6" s="3" customFormat="1" x14ac:dyDescent="0.2">
      <c r="B114" s="11"/>
      <c r="C114" s="1"/>
      <c r="D114" s="1"/>
      <c r="E114" s="1"/>
      <c r="F114" s="1"/>
    </row>
    <row r="115" spans="2:6" s="3" customFormat="1" x14ac:dyDescent="0.2">
      <c r="B115" s="11"/>
      <c r="C115" s="1"/>
      <c r="D115" s="1"/>
      <c r="E115" s="1"/>
      <c r="F115" s="1"/>
    </row>
    <row r="116" spans="2:6" s="3" customFormat="1" x14ac:dyDescent="0.2">
      <c r="B116" s="11"/>
      <c r="C116" s="1"/>
      <c r="D116" s="1"/>
      <c r="E116" s="1"/>
      <c r="F116" s="1"/>
    </row>
    <row r="117" spans="2:6" s="3" customFormat="1" x14ac:dyDescent="0.2">
      <c r="B117" s="11"/>
      <c r="C117" s="1"/>
      <c r="D117" s="1"/>
      <c r="E117" s="1"/>
      <c r="F117" s="1"/>
    </row>
    <row r="118" spans="2:6" s="3" customFormat="1" x14ac:dyDescent="0.2">
      <c r="B118" s="11"/>
      <c r="C118" s="1"/>
      <c r="D118" s="1"/>
      <c r="E118" s="1"/>
      <c r="F118" s="1"/>
    </row>
    <row r="119" spans="2:6" s="3" customFormat="1" x14ac:dyDescent="0.2">
      <c r="B119" s="11"/>
      <c r="C119" s="1"/>
      <c r="D119" s="1"/>
      <c r="E119" s="1"/>
      <c r="F119" s="1"/>
    </row>
    <row r="120" spans="2:6" s="3" customFormat="1" x14ac:dyDescent="0.2">
      <c r="B120" s="11"/>
      <c r="C120" s="1"/>
      <c r="D120" s="1"/>
      <c r="E120" s="1"/>
      <c r="F120" s="1"/>
    </row>
    <row r="121" spans="2:6" s="3" customFormat="1" x14ac:dyDescent="0.2">
      <c r="B121" s="11"/>
      <c r="C121" s="1"/>
      <c r="D121" s="1"/>
      <c r="E121" s="1"/>
      <c r="F121" s="1"/>
    </row>
    <row r="122" spans="2:6" s="3" customFormat="1" x14ac:dyDescent="0.2">
      <c r="B122" s="11"/>
      <c r="C122" s="1"/>
      <c r="D122" s="1"/>
      <c r="E122" s="1"/>
      <c r="F122" s="1"/>
    </row>
    <row r="123" spans="2:6" s="3" customFormat="1" x14ac:dyDescent="0.2">
      <c r="B123" s="11"/>
      <c r="C123" s="1"/>
      <c r="D123" s="1"/>
      <c r="E123" s="1"/>
      <c r="F123" s="1"/>
    </row>
    <row r="124" spans="2:6" s="3" customFormat="1" x14ac:dyDescent="0.2">
      <c r="B124" s="11"/>
      <c r="C124" s="1"/>
      <c r="D124" s="1"/>
      <c r="E124" s="1"/>
      <c r="F124" s="1"/>
    </row>
    <row r="125" spans="2:6" s="3" customFormat="1" x14ac:dyDescent="0.2">
      <c r="B125" s="11"/>
      <c r="C125" s="1"/>
      <c r="D125" s="1"/>
      <c r="E125" s="1"/>
      <c r="F125" s="1"/>
    </row>
    <row r="126" spans="2:6" s="3" customFormat="1" x14ac:dyDescent="0.2">
      <c r="B126" s="11"/>
      <c r="C126" s="1"/>
      <c r="D126" s="1"/>
      <c r="E126" s="1"/>
      <c r="F126" s="1"/>
    </row>
    <row r="127" spans="2:6" s="3" customFormat="1" x14ac:dyDescent="0.2">
      <c r="B127" s="11"/>
      <c r="C127" s="1"/>
      <c r="D127" s="1"/>
      <c r="E127" s="1"/>
      <c r="F127" s="1"/>
    </row>
    <row r="128" spans="2:6" s="3" customFormat="1" x14ac:dyDescent="0.2">
      <c r="B128" s="11"/>
      <c r="C128" s="1"/>
      <c r="D128" s="1"/>
      <c r="E128" s="1"/>
      <c r="F128" s="1"/>
    </row>
    <row r="129" spans="2:6" s="3" customFormat="1" x14ac:dyDescent="0.2">
      <c r="B129" s="11"/>
      <c r="C129" s="1"/>
      <c r="D129" s="1"/>
      <c r="E129" s="1"/>
      <c r="F129" s="1"/>
    </row>
    <row r="130" spans="2:6" s="3" customFormat="1" x14ac:dyDescent="0.2">
      <c r="B130" s="11"/>
      <c r="C130" s="1"/>
      <c r="D130" s="1"/>
      <c r="E130" s="1"/>
      <c r="F130" s="1"/>
    </row>
    <row r="131" spans="2:6" s="3" customFormat="1" x14ac:dyDescent="0.2">
      <c r="B131" s="11"/>
      <c r="C131" s="1"/>
      <c r="D131" s="1"/>
      <c r="E131" s="1"/>
      <c r="F131" s="1"/>
    </row>
    <row r="132" spans="2:6" s="3" customFormat="1" x14ac:dyDescent="0.2">
      <c r="B132" s="11"/>
      <c r="C132" s="1"/>
      <c r="D132" s="1"/>
      <c r="E132" s="1"/>
      <c r="F132" s="1"/>
    </row>
    <row r="133" spans="2:6" s="3" customFormat="1" x14ac:dyDescent="0.2">
      <c r="B133" s="11"/>
      <c r="C133" s="1"/>
      <c r="D133" s="1"/>
      <c r="E133" s="1"/>
      <c r="F133" s="1"/>
    </row>
    <row r="134" spans="2:6" s="3" customFormat="1" x14ac:dyDescent="0.2">
      <c r="B134" s="1"/>
      <c r="C134" s="1"/>
      <c r="D134" s="1"/>
      <c r="E134" s="1"/>
      <c r="F134" s="1"/>
    </row>
    <row r="135" spans="2:6" s="3" customFormat="1" x14ac:dyDescent="0.2">
      <c r="B135" s="1"/>
      <c r="C135" s="1"/>
      <c r="D135" s="1"/>
      <c r="E135" s="1"/>
      <c r="F135" s="1"/>
    </row>
    <row r="136" spans="2:6" s="3" customFormat="1" x14ac:dyDescent="0.2">
      <c r="B136" s="1"/>
      <c r="C136" s="1"/>
      <c r="D136" s="1"/>
      <c r="E136" s="1"/>
      <c r="F136" s="1"/>
    </row>
    <row r="137" spans="2:6" s="3" customFormat="1" x14ac:dyDescent="0.2">
      <c r="B137" s="1"/>
      <c r="C137" s="1"/>
      <c r="D137" s="1"/>
      <c r="E137" s="1"/>
      <c r="F137" s="1"/>
    </row>
    <row r="138" spans="2:6" s="3" customFormat="1" x14ac:dyDescent="0.2">
      <c r="B138" s="1"/>
      <c r="C138" s="1"/>
      <c r="D138" s="1"/>
      <c r="E138" s="1"/>
      <c r="F138" s="1"/>
    </row>
    <row r="139" spans="2:6" s="3" customFormat="1" x14ac:dyDescent="0.2">
      <c r="B139" s="1"/>
      <c r="C139" s="1"/>
      <c r="D139" s="1"/>
      <c r="E139" s="1"/>
      <c r="F139" s="1"/>
    </row>
    <row r="140" spans="2:6" s="3" customFormat="1" x14ac:dyDescent="0.2">
      <c r="B140" s="1"/>
      <c r="C140" s="1"/>
      <c r="D140" s="1"/>
      <c r="E140" s="1"/>
      <c r="F140" s="1"/>
    </row>
    <row r="141" spans="2:6" s="3" customFormat="1" x14ac:dyDescent="0.2">
      <c r="B141" s="1"/>
      <c r="C141" s="1"/>
      <c r="D141" s="1"/>
      <c r="E141" s="1"/>
      <c r="F141" s="1"/>
    </row>
    <row r="142" spans="2:6" s="3" customFormat="1" x14ac:dyDescent="0.2">
      <c r="B142" s="1"/>
      <c r="C142" s="1"/>
      <c r="D142" s="1"/>
      <c r="E142" s="1"/>
      <c r="F142" s="1"/>
    </row>
    <row r="143" spans="2:6" s="3" customFormat="1" x14ac:dyDescent="0.2">
      <c r="B143" s="11"/>
      <c r="C143" s="1"/>
      <c r="D143" s="1"/>
      <c r="E143" s="1"/>
      <c r="F143" s="1"/>
    </row>
    <row r="144" spans="2:6" s="3" customFormat="1" x14ac:dyDescent="0.2">
      <c r="B144" s="11"/>
      <c r="C144" s="1"/>
      <c r="D144" s="1"/>
      <c r="E144" s="1"/>
      <c r="F144" s="1"/>
    </row>
  </sheetData>
  <sheetProtection algorithmName="SHA-512" hashValue="lDjZsLJzJn/lAu5BiBvS4bs0IRqM5oiOw+eoxcThwrlKUZ3WSJi/NC2EyMEVOzxVFmlk6nI2L/M/ACSFCbzC+Q==" saltValue="nAr/NsP1vRKJUzAEY5Qpug==" spinCount="100000" sheet="1" objects="1" scenarios="1" formatCells="0" formatColumns="0" formatRows="0"/>
  <mergeCells count="42">
    <mergeCell ref="B63:F63"/>
    <mergeCell ref="A64:A70"/>
    <mergeCell ref="B66:F66"/>
    <mergeCell ref="B67:F67"/>
    <mergeCell ref="B68:F68"/>
    <mergeCell ref="B69:F69"/>
    <mergeCell ref="B52:F52"/>
    <mergeCell ref="B53:F53"/>
    <mergeCell ref="B54:F54"/>
    <mergeCell ref="B61:F61"/>
    <mergeCell ref="B62:F62"/>
    <mergeCell ref="B47:F47"/>
    <mergeCell ref="B48:D48"/>
    <mergeCell ref="B49:F49"/>
    <mergeCell ref="B50:F50"/>
    <mergeCell ref="B51:F51"/>
    <mergeCell ref="B41:F41"/>
    <mergeCell ref="B42:F42"/>
    <mergeCell ref="B43:F43"/>
    <mergeCell ref="B44:F44"/>
    <mergeCell ref="B45:F45"/>
    <mergeCell ref="B32:F32"/>
    <mergeCell ref="B33:F33"/>
    <mergeCell ref="B35:F35"/>
    <mergeCell ref="B39:F39"/>
    <mergeCell ref="B40:F40"/>
    <mergeCell ref="A1:B1"/>
    <mergeCell ref="C2:E2"/>
    <mergeCell ref="B3:B5"/>
    <mergeCell ref="H5:V5"/>
    <mergeCell ref="A14:A47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7:F27"/>
    <mergeCell ref="B31:F31"/>
  </mergeCells>
  <dataValidations count="1">
    <dataValidation type="list" allowBlank="1" showInputMessage="1" showErrorMessage="1" sqref="H6 J6 L6 N6 P6 R6 T6" xr:uid="{00000000-0002-0000-0000-000000000000}">
      <formula1>Activities</formula1>
    </dataValidation>
  </dataValidations>
  <pageMargins left="0.43333300000000002" right="0.23611099999999999" top="0.47013899999999997" bottom="0.42013899999999998" header="0.315278" footer="0.315278"/>
  <pageSetup paperSize="9" scale="69" fitToWidth="0"/>
  <colBreaks count="1" manualBreakCount="1">
    <brk id="25" man="1"/>
  </col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J346"/>
  <sheetViews>
    <sheetView zoomScale="85" zoomScaleNormal="85" workbookViewId="0">
      <pane ySplit="6" topLeftCell="A7" activePane="bottomLeft" state="frozen"/>
      <selection pane="bottomLeft" activeCell="A7" sqref="A7"/>
    </sheetView>
  </sheetViews>
  <sheetFormatPr defaultColWidth="8.88671875" defaultRowHeight="11.4" x14ac:dyDescent="0.2"/>
  <cols>
    <col min="1" max="1" width="3" style="3" customWidth="1"/>
    <col min="2" max="2" width="19.5546875" style="10" customWidth="1"/>
    <col min="3" max="3" width="15" style="10" customWidth="1"/>
    <col min="4" max="5" width="11" style="10" customWidth="1"/>
    <col min="6" max="6" width="10.6640625" style="10" customWidth="1"/>
    <col min="7" max="7" width="13.33203125" style="10" customWidth="1"/>
    <col min="8" max="8" width="9.44140625" style="10" customWidth="1"/>
    <col min="9" max="9" width="11" style="10" customWidth="1"/>
    <col min="10" max="10" width="12" style="10" customWidth="1"/>
    <col min="11" max="11" width="42.33203125" style="10" customWidth="1"/>
    <col min="12" max="15" width="10.33203125" style="10" customWidth="1"/>
    <col min="16" max="18" width="10.33203125" style="10" hidden="1" customWidth="1"/>
    <col min="19" max="19" width="1.33203125" style="10" customWidth="1"/>
    <col min="20" max="20" width="15.33203125" style="10" customWidth="1"/>
    <col min="21" max="21" width="1.33203125" style="10" customWidth="1"/>
    <col min="22" max="22" width="8.6640625" style="10" customWidth="1"/>
    <col min="23" max="23" width="8" style="10" customWidth="1"/>
    <col min="24" max="24" width="1" style="16" customWidth="1"/>
    <col min="25" max="25" width="3.88671875" style="10" customWidth="1"/>
    <col min="26" max="26" width="68.33203125" style="23" customWidth="1"/>
    <col min="27" max="30" width="11.33203125" style="3" customWidth="1"/>
    <col min="31" max="33" width="11.33203125" style="3" hidden="1" customWidth="1"/>
    <col min="34" max="34" width="15.33203125" style="17" customWidth="1"/>
    <col min="35" max="35" width="3.6640625" style="3" customWidth="1"/>
    <col min="36" max="36" width="11.33203125" style="3" customWidth="1"/>
    <col min="37" max="62" width="8.88671875" style="3" customWidth="1"/>
    <col min="63" max="63" width="8.88671875" style="10" customWidth="1"/>
    <col min="64" max="16384" width="8.88671875" style="10"/>
  </cols>
  <sheetData>
    <row r="1" spans="1:62" ht="12" x14ac:dyDescent="0.25">
      <c r="A1" s="179" t="s">
        <v>59</v>
      </c>
      <c r="B1" s="17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188"/>
      <c r="Y1" s="60"/>
      <c r="Z1" s="60"/>
      <c r="AA1" s="44"/>
      <c r="AB1" s="44"/>
      <c r="AC1" s="44"/>
      <c r="AD1" s="44"/>
      <c r="AE1" s="44"/>
      <c r="AF1" s="44"/>
      <c r="AG1" s="44"/>
      <c r="AH1" s="175"/>
      <c r="AI1" s="44"/>
      <c r="AJ1" s="44"/>
    </row>
    <row r="2" spans="1:62" ht="12" x14ac:dyDescent="0.25">
      <c r="A2" s="44"/>
      <c r="B2" s="48" t="s">
        <v>60</v>
      </c>
      <c r="C2" s="44"/>
      <c r="D2" s="44"/>
      <c r="E2" s="44"/>
      <c r="F2" s="44"/>
      <c r="G2" s="44"/>
      <c r="H2" s="44"/>
      <c r="I2" s="44"/>
      <c r="J2" s="44"/>
      <c r="K2" s="318"/>
      <c r="L2" s="429" t="str">
        <f>IF(W6&gt;0,"ERRO - Alocacao de Staff deve totalizar 100% na coluna V","")</f>
        <v/>
      </c>
      <c r="M2" s="430"/>
      <c r="N2" s="430"/>
      <c r="O2" s="430"/>
      <c r="P2" s="430"/>
      <c r="Q2" s="430"/>
      <c r="R2" s="430"/>
      <c r="S2" s="430"/>
      <c r="T2" s="430"/>
      <c r="U2" s="430"/>
      <c r="V2" s="431"/>
      <c r="W2" s="44"/>
      <c r="X2" s="189"/>
      <c r="Y2" s="428" t="s">
        <v>61</v>
      </c>
      <c r="Z2" s="428"/>
      <c r="AA2" s="428"/>
      <c r="AB2" s="428"/>
      <c r="AC2" s="190"/>
      <c r="AD2" s="44"/>
      <c r="AE2" s="44"/>
      <c r="AF2" s="44"/>
      <c r="AG2" s="44"/>
      <c r="AH2" s="175"/>
      <c r="AI2" s="44"/>
      <c r="AJ2" s="44"/>
    </row>
    <row r="3" spans="1:62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32"/>
      <c r="M3" s="433"/>
      <c r="N3" s="433"/>
      <c r="O3" s="433"/>
      <c r="P3" s="433"/>
      <c r="Q3" s="433"/>
      <c r="R3" s="433"/>
      <c r="S3" s="433"/>
      <c r="T3" s="433"/>
      <c r="U3" s="433"/>
      <c r="V3" s="434"/>
      <c r="W3" s="44"/>
      <c r="X3" s="189"/>
      <c r="Y3" s="44"/>
      <c r="Z3" s="27"/>
      <c r="AA3" s="44"/>
      <c r="AB3" s="44"/>
      <c r="AC3" s="44"/>
      <c r="AD3" s="44"/>
      <c r="AE3" s="44"/>
      <c r="AF3" s="44"/>
      <c r="AG3" s="44"/>
      <c r="AH3" s="175"/>
      <c r="AI3" s="44"/>
      <c r="AJ3" s="44"/>
    </row>
    <row r="4" spans="1:62" ht="12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35" t="s">
        <v>300</v>
      </c>
      <c r="M4" s="436"/>
      <c r="N4" s="436"/>
      <c r="O4" s="436"/>
      <c r="P4" s="436"/>
      <c r="Q4" s="436"/>
      <c r="R4" s="436"/>
      <c r="S4" s="436"/>
      <c r="T4" s="436"/>
      <c r="U4" s="436"/>
      <c r="V4" s="437"/>
      <c r="W4" s="44"/>
      <c r="X4" s="189"/>
      <c r="Y4" s="44"/>
      <c r="Z4" s="27"/>
      <c r="AA4" s="44"/>
      <c r="AB4" s="44"/>
      <c r="AC4" s="44"/>
      <c r="AD4" s="44"/>
      <c r="AE4" s="44"/>
      <c r="AF4" s="44"/>
      <c r="AG4" s="44"/>
      <c r="AH4" s="175"/>
      <c r="AI4" s="44"/>
      <c r="AJ4" s="44"/>
    </row>
    <row r="5" spans="1:62" ht="13.2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35" t="s">
        <v>62</v>
      </c>
      <c r="M5" s="436"/>
      <c r="N5" s="436"/>
      <c r="O5" s="436"/>
      <c r="P5" s="436"/>
      <c r="Q5" s="436"/>
      <c r="R5" s="437"/>
      <c r="S5" s="327"/>
      <c r="T5" s="438" t="s">
        <v>63</v>
      </c>
      <c r="U5" s="327"/>
      <c r="V5" s="440" t="s">
        <v>64</v>
      </c>
      <c r="W5" s="44"/>
      <c r="X5" s="189"/>
      <c r="Y5" s="44"/>
      <c r="Z5" s="27"/>
      <c r="AA5" s="44"/>
      <c r="AB5" s="44"/>
      <c r="AC5" s="44"/>
      <c r="AD5" s="44"/>
      <c r="AE5" s="44"/>
      <c r="AF5" s="44"/>
      <c r="AG5" s="44"/>
      <c r="AH5" s="175"/>
      <c r="AI5" s="44"/>
      <c r="AJ5" s="44"/>
    </row>
    <row r="6" spans="1:62" s="12" customFormat="1" ht="24.6" customHeight="1" x14ac:dyDescent="0.2">
      <c r="A6" s="45"/>
      <c r="B6" s="356" t="s">
        <v>65</v>
      </c>
      <c r="C6" s="356" t="s">
        <v>320</v>
      </c>
      <c r="D6" s="356" t="s">
        <v>66</v>
      </c>
      <c r="E6" s="356" t="s">
        <v>276</v>
      </c>
      <c r="F6" s="356" t="s">
        <v>67</v>
      </c>
      <c r="G6" s="356" t="s">
        <v>68</v>
      </c>
      <c r="H6" s="356" t="s">
        <v>69</v>
      </c>
      <c r="I6" s="356" t="s">
        <v>70</v>
      </c>
      <c r="J6" s="357" t="s">
        <v>71</v>
      </c>
      <c r="K6" s="358" t="s">
        <v>72</v>
      </c>
      <c r="L6" s="353" t="str">
        <f>'Orcamento do FLA '!H6</f>
        <v>Atividade 1</v>
      </c>
      <c r="M6" s="353" t="str">
        <f>'Orcamento do FLA '!J6</f>
        <v>Atividade 2</v>
      </c>
      <c r="N6" s="353" t="str">
        <f>'Orcamento do FLA '!L6</f>
        <v>Atividade 3</v>
      </c>
      <c r="O6" s="385" t="str">
        <f>'Orcamento do FLA '!N6</f>
        <v>Atividade 4</v>
      </c>
      <c r="P6" s="353" t="str">
        <f>'Orcamento do FLA '!P6</f>
        <v>Atividade 5</v>
      </c>
      <c r="Q6" s="353" t="str">
        <f>'Orcamento do FLA '!R6</f>
        <v>Actividade 6</v>
      </c>
      <c r="R6" s="359" t="str">
        <f>'Orcamento do FLA '!T6</f>
        <v>Atividade 7</v>
      </c>
      <c r="S6" s="360"/>
      <c r="T6" s="439"/>
      <c r="U6" s="360"/>
      <c r="V6" s="441"/>
      <c r="W6" s="361">
        <f>SUM(W7:W91)</f>
        <v>0</v>
      </c>
      <c r="X6" s="362"/>
      <c r="Y6" s="45"/>
      <c r="Z6" s="363"/>
      <c r="AA6" s="364" t="str">
        <f t="shared" ref="AA6:AG6" si="0">L6</f>
        <v>Atividade 1</v>
      </c>
      <c r="AB6" s="365" t="str">
        <f t="shared" si="0"/>
        <v>Atividade 2</v>
      </c>
      <c r="AC6" s="365" t="str">
        <f>N6</f>
        <v>Atividade 3</v>
      </c>
      <c r="AD6" s="366" t="s">
        <v>297</v>
      </c>
      <c r="AE6" s="365" t="str">
        <f t="shared" si="0"/>
        <v>Atividade 5</v>
      </c>
      <c r="AF6" s="366" t="str">
        <f t="shared" si="0"/>
        <v>Actividade 6</v>
      </c>
      <c r="AG6" s="365" t="str">
        <f t="shared" si="0"/>
        <v>Atividade 7</v>
      </c>
      <c r="AH6" s="367" t="s">
        <v>73</v>
      </c>
      <c r="AI6" s="45"/>
      <c r="AJ6" s="127" t="str">
        <f>T5</f>
        <v>Coparticipação do Parceiro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x14ac:dyDescent="0.2">
      <c r="A7" s="44"/>
      <c r="B7" s="100"/>
      <c r="C7" s="101"/>
      <c r="D7" s="234"/>
      <c r="E7" s="234"/>
      <c r="F7" s="228"/>
      <c r="G7" s="228"/>
      <c r="H7" s="231">
        <f t="shared" ref="H7:H38" si="1">IF(OR(F7=0,G7=0),0,ROUND(DAYS360(F7,G7)/30,1))</f>
        <v>0</v>
      </c>
      <c r="I7" s="102"/>
      <c r="J7" s="103">
        <f t="shared" ref="J7:J38" si="2">I7*C7*H7</f>
        <v>0</v>
      </c>
      <c r="K7" s="176"/>
      <c r="L7" s="115"/>
      <c r="M7" s="104"/>
      <c r="N7" s="104"/>
      <c r="O7" s="104"/>
      <c r="P7" s="104"/>
      <c r="Q7" s="104"/>
      <c r="R7" s="324"/>
      <c r="S7" s="328"/>
      <c r="T7" s="321"/>
      <c r="U7" s="328"/>
      <c r="V7" s="180">
        <f t="shared" ref="V7:V38" si="3">SUM(L7:T7)</f>
        <v>0</v>
      </c>
      <c r="W7" s="181">
        <f t="shared" ref="W7:W38" si="4">IF(AND(L7=0,M7=0,N7=0,O7=0,P7=0,Q7=0,R7=0,T7=0),0,IF(V7&lt;&gt;1,1,0))</f>
        <v>0</v>
      </c>
      <c r="X7" s="189"/>
      <c r="Y7" s="44"/>
      <c r="Z7" s="29"/>
      <c r="AA7" s="118">
        <f t="shared" ref="AA7:AA38" si="5">J7*L7</f>
        <v>0</v>
      </c>
      <c r="AB7" s="119">
        <f t="shared" ref="AB7:AB38" si="6">M7*J7</f>
        <v>0</v>
      </c>
      <c r="AC7" s="119">
        <f t="shared" ref="AC7:AC38" si="7">N7*J7</f>
        <v>0</v>
      </c>
      <c r="AD7" s="124">
        <f t="shared" ref="AD7:AD38" si="8">O7*J7</f>
        <v>0</v>
      </c>
      <c r="AE7" s="197">
        <f t="shared" ref="AE7:AE38" si="9">P7*J7</f>
        <v>0</v>
      </c>
      <c r="AF7" s="197">
        <f t="shared" ref="AF7:AF38" si="10">Q7*J7</f>
        <v>0</v>
      </c>
      <c r="AG7" s="197">
        <f t="shared" ref="AG7:AG38" si="11">R7*J7</f>
        <v>0</v>
      </c>
      <c r="AH7" s="128">
        <f t="shared" ref="AH7:AH38" si="12">SUM(AA7:AG7)</f>
        <v>0</v>
      </c>
      <c r="AI7" s="44"/>
      <c r="AJ7" s="331">
        <f t="shared" ref="AJ7:AJ38" si="13">T7*J7</f>
        <v>0</v>
      </c>
    </row>
    <row r="8" spans="1:62" x14ac:dyDescent="0.2">
      <c r="A8" s="44"/>
      <c r="B8" s="105"/>
      <c r="C8" s="106"/>
      <c r="D8" s="235"/>
      <c r="E8" s="235"/>
      <c r="F8" s="229"/>
      <c r="G8" s="229"/>
      <c r="H8" s="232">
        <f t="shared" si="1"/>
        <v>0</v>
      </c>
      <c r="I8" s="107"/>
      <c r="J8" s="108">
        <f t="shared" si="2"/>
        <v>0</v>
      </c>
      <c r="K8" s="177"/>
      <c r="L8" s="116"/>
      <c r="M8" s="109"/>
      <c r="N8" s="109"/>
      <c r="O8" s="109"/>
      <c r="P8" s="109"/>
      <c r="Q8" s="109"/>
      <c r="R8" s="325"/>
      <c r="S8" s="329"/>
      <c r="T8" s="322"/>
      <c r="U8" s="329"/>
      <c r="V8" s="182">
        <f t="shared" si="3"/>
        <v>0</v>
      </c>
      <c r="W8" s="181">
        <f t="shared" si="4"/>
        <v>0</v>
      </c>
      <c r="X8" s="189"/>
      <c r="Y8" s="44"/>
      <c r="Z8" s="29"/>
      <c r="AA8" s="120">
        <f t="shared" si="5"/>
        <v>0</v>
      </c>
      <c r="AB8" s="121">
        <f t="shared" si="6"/>
        <v>0</v>
      </c>
      <c r="AC8" s="121">
        <f t="shared" si="7"/>
        <v>0</v>
      </c>
      <c r="AD8" s="125">
        <f t="shared" si="8"/>
        <v>0</v>
      </c>
      <c r="AE8" s="198">
        <f t="shared" si="9"/>
        <v>0</v>
      </c>
      <c r="AF8" s="198">
        <f t="shared" si="10"/>
        <v>0</v>
      </c>
      <c r="AG8" s="198">
        <f t="shared" si="11"/>
        <v>0</v>
      </c>
      <c r="AH8" s="129">
        <f t="shared" si="12"/>
        <v>0</v>
      </c>
      <c r="AI8" s="44"/>
      <c r="AJ8" s="332">
        <f t="shared" si="13"/>
        <v>0</v>
      </c>
    </row>
    <row r="9" spans="1:62" x14ac:dyDescent="0.2">
      <c r="A9" s="44"/>
      <c r="B9" s="105"/>
      <c r="C9" s="106"/>
      <c r="D9" s="235"/>
      <c r="E9" s="235"/>
      <c r="F9" s="229"/>
      <c r="G9" s="229"/>
      <c r="H9" s="232">
        <f t="shared" si="1"/>
        <v>0</v>
      </c>
      <c r="I9" s="107"/>
      <c r="J9" s="108">
        <f t="shared" si="2"/>
        <v>0</v>
      </c>
      <c r="K9" s="177"/>
      <c r="L9" s="116"/>
      <c r="M9" s="109"/>
      <c r="N9" s="109"/>
      <c r="O9" s="109"/>
      <c r="P9" s="109"/>
      <c r="Q9" s="109"/>
      <c r="R9" s="325"/>
      <c r="S9" s="329"/>
      <c r="T9" s="322"/>
      <c r="U9" s="329"/>
      <c r="V9" s="182">
        <f t="shared" si="3"/>
        <v>0</v>
      </c>
      <c r="W9" s="181">
        <f t="shared" si="4"/>
        <v>0</v>
      </c>
      <c r="X9" s="189"/>
      <c r="Y9" s="44"/>
      <c r="Z9" s="29"/>
      <c r="AA9" s="120">
        <f t="shared" si="5"/>
        <v>0</v>
      </c>
      <c r="AB9" s="121">
        <f t="shared" si="6"/>
        <v>0</v>
      </c>
      <c r="AC9" s="121">
        <f t="shared" si="7"/>
        <v>0</v>
      </c>
      <c r="AD9" s="125">
        <f t="shared" si="8"/>
        <v>0</v>
      </c>
      <c r="AE9" s="198">
        <f t="shared" si="9"/>
        <v>0</v>
      </c>
      <c r="AF9" s="198">
        <f t="shared" si="10"/>
        <v>0</v>
      </c>
      <c r="AG9" s="198">
        <f t="shared" si="11"/>
        <v>0</v>
      </c>
      <c r="AH9" s="129">
        <f t="shared" si="12"/>
        <v>0</v>
      </c>
      <c r="AI9" s="44"/>
      <c r="AJ9" s="332">
        <f t="shared" si="13"/>
        <v>0</v>
      </c>
    </row>
    <row r="10" spans="1:62" x14ac:dyDescent="0.2">
      <c r="A10" s="44"/>
      <c r="B10" s="105"/>
      <c r="C10" s="106"/>
      <c r="D10" s="235"/>
      <c r="E10" s="235"/>
      <c r="F10" s="229"/>
      <c r="G10" s="229"/>
      <c r="H10" s="232">
        <f t="shared" si="1"/>
        <v>0</v>
      </c>
      <c r="I10" s="107"/>
      <c r="J10" s="108">
        <f t="shared" si="2"/>
        <v>0</v>
      </c>
      <c r="K10" s="177"/>
      <c r="L10" s="116"/>
      <c r="M10" s="109"/>
      <c r="N10" s="109"/>
      <c r="O10" s="109"/>
      <c r="P10" s="109"/>
      <c r="Q10" s="109"/>
      <c r="R10" s="325"/>
      <c r="S10" s="329"/>
      <c r="T10" s="322"/>
      <c r="U10" s="329"/>
      <c r="V10" s="182">
        <f t="shared" si="3"/>
        <v>0</v>
      </c>
      <c r="W10" s="181">
        <f t="shared" si="4"/>
        <v>0</v>
      </c>
      <c r="X10" s="189"/>
      <c r="Y10" s="44"/>
      <c r="Z10" s="29"/>
      <c r="AA10" s="120">
        <f t="shared" si="5"/>
        <v>0</v>
      </c>
      <c r="AB10" s="121">
        <f t="shared" si="6"/>
        <v>0</v>
      </c>
      <c r="AC10" s="121">
        <f t="shared" si="7"/>
        <v>0</v>
      </c>
      <c r="AD10" s="125">
        <f t="shared" si="8"/>
        <v>0</v>
      </c>
      <c r="AE10" s="198">
        <f t="shared" si="9"/>
        <v>0</v>
      </c>
      <c r="AF10" s="198">
        <f t="shared" si="10"/>
        <v>0</v>
      </c>
      <c r="AG10" s="198">
        <f t="shared" si="11"/>
        <v>0</v>
      </c>
      <c r="AH10" s="129">
        <f t="shared" si="12"/>
        <v>0</v>
      </c>
      <c r="AI10" s="44"/>
      <c r="AJ10" s="332">
        <f t="shared" si="13"/>
        <v>0</v>
      </c>
    </row>
    <row r="11" spans="1:62" x14ac:dyDescent="0.2">
      <c r="A11" s="44"/>
      <c r="B11" s="105"/>
      <c r="C11" s="106"/>
      <c r="D11" s="235"/>
      <c r="E11" s="235"/>
      <c r="F11" s="229"/>
      <c r="G11" s="229"/>
      <c r="H11" s="232">
        <f t="shared" si="1"/>
        <v>0</v>
      </c>
      <c r="I11" s="107"/>
      <c r="J11" s="108">
        <f t="shared" si="2"/>
        <v>0</v>
      </c>
      <c r="K11" s="177"/>
      <c r="L11" s="116"/>
      <c r="M11" s="109"/>
      <c r="N11" s="109"/>
      <c r="O11" s="109"/>
      <c r="P11" s="109"/>
      <c r="Q11" s="109"/>
      <c r="R11" s="325"/>
      <c r="S11" s="329"/>
      <c r="T11" s="322"/>
      <c r="U11" s="329"/>
      <c r="V11" s="182">
        <f t="shared" si="3"/>
        <v>0</v>
      </c>
      <c r="W11" s="181">
        <f t="shared" si="4"/>
        <v>0</v>
      </c>
      <c r="X11" s="189"/>
      <c r="Y11" s="44"/>
      <c r="Z11" s="29"/>
      <c r="AA11" s="120">
        <f t="shared" si="5"/>
        <v>0</v>
      </c>
      <c r="AB11" s="121">
        <f t="shared" si="6"/>
        <v>0</v>
      </c>
      <c r="AC11" s="121">
        <f t="shared" si="7"/>
        <v>0</v>
      </c>
      <c r="AD11" s="125">
        <f t="shared" si="8"/>
        <v>0</v>
      </c>
      <c r="AE11" s="198">
        <f t="shared" si="9"/>
        <v>0</v>
      </c>
      <c r="AF11" s="198">
        <f t="shared" si="10"/>
        <v>0</v>
      </c>
      <c r="AG11" s="198">
        <f t="shared" si="11"/>
        <v>0</v>
      </c>
      <c r="AH11" s="129">
        <f t="shared" si="12"/>
        <v>0</v>
      </c>
      <c r="AI11" s="44"/>
      <c r="AJ11" s="332">
        <f t="shared" si="13"/>
        <v>0</v>
      </c>
    </row>
    <row r="12" spans="1:62" x14ac:dyDescent="0.2">
      <c r="A12" s="44"/>
      <c r="B12" s="105"/>
      <c r="C12" s="106"/>
      <c r="D12" s="235"/>
      <c r="E12" s="235"/>
      <c r="F12" s="229"/>
      <c r="G12" s="229"/>
      <c r="H12" s="232">
        <f t="shared" si="1"/>
        <v>0</v>
      </c>
      <c r="I12" s="107"/>
      <c r="J12" s="108">
        <f t="shared" si="2"/>
        <v>0</v>
      </c>
      <c r="K12" s="177"/>
      <c r="L12" s="116"/>
      <c r="M12" s="109"/>
      <c r="N12" s="109"/>
      <c r="O12" s="109"/>
      <c r="P12" s="109"/>
      <c r="Q12" s="109"/>
      <c r="R12" s="325"/>
      <c r="S12" s="329"/>
      <c r="T12" s="322"/>
      <c r="U12" s="329"/>
      <c r="V12" s="182">
        <f t="shared" si="3"/>
        <v>0</v>
      </c>
      <c r="W12" s="181">
        <f t="shared" si="4"/>
        <v>0</v>
      </c>
      <c r="X12" s="189"/>
      <c r="Y12" s="44"/>
      <c r="Z12" s="29"/>
      <c r="AA12" s="120">
        <f t="shared" si="5"/>
        <v>0</v>
      </c>
      <c r="AB12" s="121">
        <f t="shared" si="6"/>
        <v>0</v>
      </c>
      <c r="AC12" s="121">
        <f t="shared" si="7"/>
        <v>0</v>
      </c>
      <c r="AD12" s="125">
        <f t="shared" si="8"/>
        <v>0</v>
      </c>
      <c r="AE12" s="198">
        <f t="shared" si="9"/>
        <v>0</v>
      </c>
      <c r="AF12" s="198">
        <f t="shared" si="10"/>
        <v>0</v>
      </c>
      <c r="AG12" s="198">
        <f t="shared" si="11"/>
        <v>0</v>
      </c>
      <c r="AH12" s="129">
        <f t="shared" si="12"/>
        <v>0</v>
      </c>
      <c r="AI12" s="44"/>
      <c r="AJ12" s="332">
        <f t="shared" si="13"/>
        <v>0</v>
      </c>
    </row>
    <row r="13" spans="1:62" x14ac:dyDescent="0.2">
      <c r="A13" s="44"/>
      <c r="B13" s="105"/>
      <c r="C13" s="106"/>
      <c r="D13" s="235"/>
      <c r="E13" s="235"/>
      <c r="F13" s="229"/>
      <c r="G13" s="229"/>
      <c r="H13" s="232">
        <f t="shared" si="1"/>
        <v>0</v>
      </c>
      <c r="I13" s="107"/>
      <c r="J13" s="108">
        <f t="shared" si="2"/>
        <v>0</v>
      </c>
      <c r="K13" s="177"/>
      <c r="L13" s="116"/>
      <c r="M13" s="109"/>
      <c r="N13" s="109"/>
      <c r="O13" s="109"/>
      <c r="P13" s="109"/>
      <c r="Q13" s="109"/>
      <c r="R13" s="325"/>
      <c r="S13" s="329"/>
      <c r="T13" s="322"/>
      <c r="U13" s="329"/>
      <c r="V13" s="182">
        <f t="shared" si="3"/>
        <v>0</v>
      </c>
      <c r="W13" s="181">
        <f t="shared" si="4"/>
        <v>0</v>
      </c>
      <c r="X13" s="189"/>
      <c r="Y13" s="44"/>
      <c r="Z13" s="29"/>
      <c r="AA13" s="120">
        <f t="shared" si="5"/>
        <v>0</v>
      </c>
      <c r="AB13" s="121">
        <f t="shared" si="6"/>
        <v>0</v>
      </c>
      <c r="AC13" s="121">
        <f t="shared" si="7"/>
        <v>0</v>
      </c>
      <c r="AD13" s="125">
        <f t="shared" si="8"/>
        <v>0</v>
      </c>
      <c r="AE13" s="198">
        <f t="shared" si="9"/>
        <v>0</v>
      </c>
      <c r="AF13" s="198">
        <f t="shared" si="10"/>
        <v>0</v>
      </c>
      <c r="AG13" s="198">
        <f t="shared" si="11"/>
        <v>0</v>
      </c>
      <c r="AH13" s="129">
        <f t="shared" si="12"/>
        <v>0</v>
      </c>
      <c r="AI13" s="44"/>
      <c r="AJ13" s="332">
        <f t="shared" si="13"/>
        <v>0</v>
      </c>
    </row>
    <row r="14" spans="1:62" x14ac:dyDescent="0.2">
      <c r="A14" s="44"/>
      <c r="B14" s="105"/>
      <c r="C14" s="106"/>
      <c r="D14" s="235"/>
      <c r="E14" s="235"/>
      <c r="F14" s="229"/>
      <c r="G14" s="229"/>
      <c r="H14" s="232">
        <f t="shared" si="1"/>
        <v>0</v>
      </c>
      <c r="I14" s="107"/>
      <c r="J14" s="108">
        <f t="shared" si="2"/>
        <v>0</v>
      </c>
      <c r="K14" s="177"/>
      <c r="L14" s="116"/>
      <c r="M14" s="109"/>
      <c r="N14" s="109"/>
      <c r="O14" s="109"/>
      <c r="P14" s="109"/>
      <c r="Q14" s="109"/>
      <c r="R14" s="325"/>
      <c r="S14" s="329"/>
      <c r="T14" s="322"/>
      <c r="U14" s="329"/>
      <c r="V14" s="182">
        <f t="shared" si="3"/>
        <v>0</v>
      </c>
      <c r="W14" s="181">
        <f t="shared" si="4"/>
        <v>0</v>
      </c>
      <c r="X14" s="189"/>
      <c r="Y14" s="44"/>
      <c r="Z14" s="29"/>
      <c r="AA14" s="120">
        <f t="shared" si="5"/>
        <v>0</v>
      </c>
      <c r="AB14" s="121">
        <f t="shared" si="6"/>
        <v>0</v>
      </c>
      <c r="AC14" s="121">
        <f t="shared" si="7"/>
        <v>0</v>
      </c>
      <c r="AD14" s="125">
        <f t="shared" si="8"/>
        <v>0</v>
      </c>
      <c r="AE14" s="198">
        <f t="shared" si="9"/>
        <v>0</v>
      </c>
      <c r="AF14" s="198">
        <f t="shared" si="10"/>
        <v>0</v>
      </c>
      <c r="AG14" s="198">
        <f t="shared" si="11"/>
        <v>0</v>
      </c>
      <c r="AH14" s="129">
        <f t="shared" si="12"/>
        <v>0</v>
      </c>
      <c r="AI14" s="44"/>
      <c r="AJ14" s="332">
        <f t="shared" si="13"/>
        <v>0</v>
      </c>
    </row>
    <row r="15" spans="1:62" x14ac:dyDescent="0.2">
      <c r="A15" s="44"/>
      <c r="B15" s="105"/>
      <c r="C15" s="106"/>
      <c r="D15" s="235"/>
      <c r="E15" s="235"/>
      <c r="F15" s="229"/>
      <c r="G15" s="229"/>
      <c r="H15" s="232">
        <f t="shared" si="1"/>
        <v>0</v>
      </c>
      <c r="I15" s="107"/>
      <c r="J15" s="108">
        <f t="shared" si="2"/>
        <v>0</v>
      </c>
      <c r="K15" s="177"/>
      <c r="L15" s="116"/>
      <c r="M15" s="109"/>
      <c r="N15" s="109"/>
      <c r="O15" s="109"/>
      <c r="P15" s="109"/>
      <c r="Q15" s="109"/>
      <c r="R15" s="325"/>
      <c r="S15" s="329"/>
      <c r="T15" s="322"/>
      <c r="U15" s="329"/>
      <c r="V15" s="182">
        <f t="shared" si="3"/>
        <v>0</v>
      </c>
      <c r="W15" s="181">
        <f t="shared" si="4"/>
        <v>0</v>
      </c>
      <c r="X15" s="189"/>
      <c r="Y15" s="44"/>
      <c r="Z15" s="29"/>
      <c r="AA15" s="120">
        <f t="shared" si="5"/>
        <v>0</v>
      </c>
      <c r="AB15" s="121">
        <f t="shared" si="6"/>
        <v>0</v>
      </c>
      <c r="AC15" s="121">
        <f t="shared" si="7"/>
        <v>0</v>
      </c>
      <c r="AD15" s="125">
        <f t="shared" si="8"/>
        <v>0</v>
      </c>
      <c r="AE15" s="198">
        <f t="shared" si="9"/>
        <v>0</v>
      </c>
      <c r="AF15" s="198">
        <f t="shared" si="10"/>
        <v>0</v>
      </c>
      <c r="AG15" s="198">
        <f t="shared" si="11"/>
        <v>0</v>
      </c>
      <c r="AH15" s="129">
        <f t="shared" si="12"/>
        <v>0</v>
      </c>
      <c r="AI15" s="44"/>
      <c r="AJ15" s="332">
        <f t="shared" si="13"/>
        <v>0</v>
      </c>
    </row>
    <row r="16" spans="1:62" x14ac:dyDescent="0.2">
      <c r="A16" s="44"/>
      <c r="B16" s="105"/>
      <c r="C16" s="106"/>
      <c r="D16" s="235"/>
      <c r="E16" s="235"/>
      <c r="F16" s="229"/>
      <c r="G16" s="229"/>
      <c r="H16" s="232">
        <f t="shared" si="1"/>
        <v>0</v>
      </c>
      <c r="I16" s="107"/>
      <c r="J16" s="108">
        <f t="shared" si="2"/>
        <v>0</v>
      </c>
      <c r="K16" s="177"/>
      <c r="L16" s="116"/>
      <c r="M16" s="109"/>
      <c r="N16" s="109"/>
      <c r="O16" s="109"/>
      <c r="P16" s="109"/>
      <c r="Q16" s="109"/>
      <c r="R16" s="325"/>
      <c r="S16" s="329"/>
      <c r="T16" s="322"/>
      <c r="U16" s="329"/>
      <c r="V16" s="182">
        <f t="shared" si="3"/>
        <v>0</v>
      </c>
      <c r="W16" s="181">
        <f t="shared" si="4"/>
        <v>0</v>
      </c>
      <c r="X16" s="189"/>
      <c r="Y16" s="44"/>
      <c r="Z16" s="29"/>
      <c r="AA16" s="120">
        <f t="shared" si="5"/>
        <v>0</v>
      </c>
      <c r="AB16" s="121">
        <f t="shared" si="6"/>
        <v>0</v>
      </c>
      <c r="AC16" s="121">
        <f t="shared" si="7"/>
        <v>0</v>
      </c>
      <c r="AD16" s="125">
        <f t="shared" si="8"/>
        <v>0</v>
      </c>
      <c r="AE16" s="198">
        <f t="shared" si="9"/>
        <v>0</v>
      </c>
      <c r="AF16" s="198">
        <f t="shared" si="10"/>
        <v>0</v>
      </c>
      <c r="AG16" s="198">
        <f t="shared" si="11"/>
        <v>0</v>
      </c>
      <c r="AH16" s="129">
        <f t="shared" si="12"/>
        <v>0</v>
      </c>
      <c r="AI16" s="44"/>
      <c r="AJ16" s="332">
        <f t="shared" si="13"/>
        <v>0</v>
      </c>
    </row>
    <row r="17" spans="1:36" x14ac:dyDescent="0.2">
      <c r="A17" s="44"/>
      <c r="B17" s="105"/>
      <c r="C17" s="106"/>
      <c r="D17" s="235"/>
      <c r="E17" s="235"/>
      <c r="F17" s="229"/>
      <c r="G17" s="229"/>
      <c r="H17" s="232">
        <f t="shared" si="1"/>
        <v>0</v>
      </c>
      <c r="I17" s="107"/>
      <c r="J17" s="108">
        <f t="shared" si="2"/>
        <v>0</v>
      </c>
      <c r="K17" s="177"/>
      <c r="L17" s="116"/>
      <c r="M17" s="109"/>
      <c r="N17" s="109"/>
      <c r="O17" s="109"/>
      <c r="P17" s="109"/>
      <c r="Q17" s="109"/>
      <c r="R17" s="325"/>
      <c r="S17" s="329"/>
      <c r="T17" s="322"/>
      <c r="U17" s="329"/>
      <c r="V17" s="182">
        <f t="shared" si="3"/>
        <v>0</v>
      </c>
      <c r="W17" s="181">
        <f t="shared" si="4"/>
        <v>0</v>
      </c>
      <c r="X17" s="189"/>
      <c r="Y17" s="44"/>
      <c r="Z17" s="29"/>
      <c r="AA17" s="120">
        <f t="shared" si="5"/>
        <v>0</v>
      </c>
      <c r="AB17" s="121">
        <f t="shared" si="6"/>
        <v>0</v>
      </c>
      <c r="AC17" s="121">
        <f t="shared" si="7"/>
        <v>0</v>
      </c>
      <c r="AD17" s="125">
        <f t="shared" si="8"/>
        <v>0</v>
      </c>
      <c r="AE17" s="198">
        <f t="shared" si="9"/>
        <v>0</v>
      </c>
      <c r="AF17" s="198">
        <f t="shared" si="10"/>
        <v>0</v>
      </c>
      <c r="AG17" s="198">
        <f t="shared" si="11"/>
        <v>0</v>
      </c>
      <c r="AH17" s="129">
        <f t="shared" si="12"/>
        <v>0</v>
      </c>
      <c r="AI17" s="44"/>
      <c r="AJ17" s="332">
        <f t="shared" si="13"/>
        <v>0</v>
      </c>
    </row>
    <row r="18" spans="1:36" x14ac:dyDescent="0.2">
      <c r="A18" s="44"/>
      <c r="B18" s="105"/>
      <c r="C18" s="106"/>
      <c r="D18" s="235"/>
      <c r="E18" s="235"/>
      <c r="F18" s="229"/>
      <c r="G18" s="229"/>
      <c r="H18" s="232">
        <f t="shared" si="1"/>
        <v>0</v>
      </c>
      <c r="I18" s="107"/>
      <c r="J18" s="108">
        <f t="shared" si="2"/>
        <v>0</v>
      </c>
      <c r="K18" s="177"/>
      <c r="L18" s="116"/>
      <c r="M18" s="109"/>
      <c r="N18" s="109"/>
      <c r="O18" s="109"/>
      <c r="P18" s="109"/>
      <c r="Q18" s="109"/>
      <c r="R18" s="325"/>
      <c r="S18" s="329"/>
      <c r="T18" s="322"/>
      <c r="U18" s="329"/>
      <c r="V18" s="182">
        <f t="shared" si="3"/>
        <v>0</v>
      </c>
      <c r="W18" s="181">
        <f t="shared" si="4"/>
        <v>0</v>
      </c>
      <c r="X18" s="189"/>
      <c r="Y18" s="44"/>
      <c r="Z18" s="29"/>
      <c r="AA18" s="120">
        <f t="shared" si="5"/>
        <v>0</v>
      </c>
      <c r="AB18" s="121">
        <f t="shared" si="6"/>
        <v>0</v>
      </c>
      <c r="AC18" s="121">
        <f t="shared" si="7"/>
        <v>0</v>
      </c>
      <c r="AD18" s="125">
        <f t="shared" si="8"/>
        <v>0</v>
      </c>
      <c r="AE18" s="198">
        <f t="shared" si="9"/>
        <v>0</v>
      </c>
      <c r="AF18" s="198">
        <f t="shared" si="10"/>
        <v>0</v>
      </c>
      <c r="AG18" s="198">
        <f t="shared" si="11"/>
        <v>0</v>
      </c>
      <c r="AH18" s="129">
        <f t="shared" si="12"/>
        <v>0</v>
      </c>
      <c r="AI18" s="44"/>
      <c r="AJ18" s="332">
        <f t="shared" si="13"/>
        <v>0</v>
      </c>
    </row>
    <row r="19" spans="1:36" x14ac:dyDescent="0.2">
      <c r="A19" s="44"/>
      <c r="B19" s="105"/>
      <c r="C19" s="106"/>
      <c r="D19" s="235"/>
      <c r="E19" s="235"/>
      <c r="F19" s="229"/>
      <c r="G19" s="229"/>
      <c r="H19" s="232">
        <f t="shared" si="1"/>
        <v>0</v>
      </c>
      <c r="I19" s="107"/>
      <c r="J19" s="108">
        <f t="shared" si="2"/>
        <v>0</v>
      </c>
      <c r="K19" s="177"/>
      <c r="L19" s="116"/>
      <c r="M19" s="109"/>
      <c r="N19" s="109"/>
      <c r="O19" s="109"/>
      <c r="P19" s="109"/>
      <c r="Q19" s="109"/>
      <c r="R19" s="325"/>
      <c r="S19" s="329"/>
      <c r="T19" s="322"/>
      <c r="U19" s="329"/>
      <c r="V19" s="182">
        <f t="shared" si="3"/>
        <v>0</v>
      </c>
      <c r="W19" s="181">
        <f t="shared" si="4"/>
        <v>0</v>
      </c>
      <c r="X19" s="189"/>
      <c r="Y19" s="44"/>
      <c r="Z19" s="29"/>
      <c r="AA19" s="120">
        <f t="shared" si="5"/>
        <v>0</v>
      </c>
      <c r="AB19" s="121">
        <f t="shared" si="6"/>
        <v>0</v>
      </c>
      <c r="AC19" s="121">
        <f t="shared" si="7"/>
        <v>0</v>
      </c>
      <c r="AD19" s="125">
        <f t="shared" si="8"/>
        <v>0</v>
      </c>
      <c r="AE19" s="198">
        <f t="shared" si="9"/>
        <v>0</v>
      </c>
      <c r="AF19" s="198">
        <f t="shared" si="10"/>
        <v>0</v>
      </c>
      <c r="AG19" s="198">
        <f t="shared" si="11"/>
        <v>0</v>
      </c>
      <c r="AH19" s="129">
        <f t="shared" si="12"/>
        <v>0</v>
      </c>
      <c r="AI19" s="44"/>
      <c r="AJ19" s="332">
        <f t="shared" si="13"/>
        <v>0</v>
      </c>
    </row>
    <row r="20" spans="1:36" x14ac:dyDescent="0.2">
      <c r="A20" s="44"/>
      <c r="B20" s="105"/>
      <c r="C20" s="106"/>
      <c r="D20" s="235"/>
      <c r="E20" s="235"/>
      <c r="F20" s="229"/>
      <c r="G20" s="229"/>
      <c r="H20" s="232">
        <f t="shared" si="1"/>
        <v>0</v>
      </c>
      <c r="I20" s="107"/>
      <c r="J20" s="108">
        <f t="shared" si="2"/>
        <v>0</v>
      </c>
      <c r="K20" s="177"/>
      <c r="L20" s="116"/>
      <c r="M20" s="109"/>
      <c r="N20" s="109"/>
      <c r="O20" s="109"/>
      <c r="P20" s="109"/>
      <c r="Q20" s="109"/>
      <c r="R20" s="325"/>
      <c r="S20" s="329"/>
      <c r="T20" s="322"/>
      <c r="U20" s="329"/>
      <c r="V20" s="182">
        <f t="shared" si="3"/>
        <v>0</v>
      </c>
      <c r="W20" s="181">
        <f t="shared" si="4"/>
        <v>0</v>
      </c>
      <c r="X20" s="189"/>
      <c r="Y20" s="44"/>
      <c r="Z20" s="29"/>
      <c r="AA20" s="120">
        <f t="shared" si="5"/>
        <v>0</v>
      </c>
      <c r="AB20" s="121">
        <f t="shared" si="6"/>
        <v>0</v>
      </c>
      <c r="AC20" s="121">
        <f t="shared" si="7"/>
        <v>0</v>
      </c>
      <c r="AD20" s="125">
        <f t="shared" si="8"/>
        <v>0</v>
      </c>
      <c r="AE20" s="198">
        <f t="shared" si="9"/>
        <v>0</v>
      </c>
      <c r="AF20" s="198">
        <f t="shared" si="10"/>
        <v>0</v>
      </c>
      <c r="AG20" s="198">
        <f t="shared" si="11"/>
        <v>0</v>
      </c>
      <c r="AH20" s="129">
        <f t="shared" si="12"/>
        <v>0</v>
      </c>
      <c r="AI20" s="44"/>
      <c r="AJ20" s="332">
        <f t="shared" si="13"/>
        <v>0</v>
      </c>
    </row>
    <row r="21" spans="1:36" x14ac:dyDescent="0.2">
      <c r="A21" s="44"/>
      <c r="B21" s="105"/>
      <c r="C21" s="106"/>
      <c r="D21" s="235"/>
      <c r="E21" s="235"/>
      <c r="F21" s="229"/>
      <c r="G21" s="229"/>
      <c r="H21" s="232">
        <f t="shared" si="1"/>
        <v>0</v>
      </c>
      <c r="I21" s="107"/>
      <c r="J21" s="108">
        <f t="shared" si="2"/>
        <v>0</v>
      </c>
      <c r="K21" s="177"/>
      <c r="L21" s="116"/>
      <c r="M21" s="109"/>
      <c r="N21" s="109"/>
      <c r="O21" s="109"/>
      <c r="P21" s="109"/>
      <c r="Q21" s="109"/>
      <c r="R21" s="325"/>
      <c r="S21" s="329"/>
      <c r="T21" s="322"/>
      <c r="U21" s="329"/>
      <c r="V21" s="182">
        <f t="shared" si="3"/>
        <v>0</v>
      </c>
      <c r="W21" s="181">
        <f t="shared" si="4"/>
        <v>0</v>
      </c>
      <c r="X21" s="189"/>
      <c r="Y21" s="44"/>
      <c r="Z21" s="29"/>
      <c r="AA21" s="120">
        <f t="shared" si="5"/>
        <v>0</v>
      </c>
      <c r="AB21" s="121">
        <f t="shared" si="6"/>
        <v>0</v>
      </c>
      <c r="AC21" s="121">
        <f t="shared" si="7"/>
        <v>0</v>
      </c>
      <c r="AD21" s="125">
        <f t="shared" si="8"/>
        <v>0</v>
      </c>
      <c r="AE21" s="198">
        <f t="shared" si="9"/>
        <v>0</v>
      </c>
      <c r="AF21" s="198">
        <f t="shared" si="10"/>
        <v>0</v>
      </c>
      <c r="AG21" s="198">
        <f t="shared" si="11"/>
        <v>0</v>
      </c>
      <c r="AH21" s="129">
        <f t="shared" si="12"/>
        <v>0</v>
      </c>
      <c r="AI21" s="44"/>
      <c r="AJ21" s="332">
        <f t="shared" si="13"/>
        <v>0</v>
      </c>
    </row>
    <row r="22" spans="1:36" x14ac:dyDescent="0.2">
      <c r="A22" s="44"/>
      <c r="B22" s="105"/>
      <c r="C22" s="106"/>
      <c r="D22" s="235"/>
      <c r="E22" s="235"/>
      <c r="F22" s="229"/>
      <c r="G22" s="229"/>
      <c r="H22" s="232">
        <f t="shared" si="1"/>
        <v>0</v>
      </c>
      <c r="I22" s="107"/>
      <c r="J22" s="108">
        <f t="shared" si="2"/>
        <v>0</v>
      </c>
      <c r="K22" s="177"/>
      <c r="L22" s="116"/>
      <c r="M22" s="109"/>
      <c r="N22" s="109"/>
      <c r="O22" s="109"/>
      <c r="P22" s="109"/>
      <c r="Q22" s="109"/>
      <c r="R22" s="325"/>
      <c r="S22" s="329"/>
      <c r="T22" s="322"/>
      <c r="U22" s="329"/>
      <c r="V22" s="182">
        <f t="shared" si="3"/>
        <v>0</v>
      </c>
      <c r="W22" s="181">
        <f t="shared" si="4"/>
        <v>0</v>
      </c>
      <c r="X22" s="189"/>
      <c r="Y22" s="44"/>
      <c r="Z22" s="29"/>
      <c r="AA22" s="120">
        <f t="shared" si="5"/>
        <v>0</v>
      </c>
      <c r="AB22" s="121">
        <f t="shared" si="6"/>
        <v>0</v>
      </c>
      <c r="AC22" s="121">
        <f t="shared" si="7"/>
        <v>0</v>
      </c>
      <c r="AD22" s="125">
        <f t="shared" si="8"/>
        <v>0</v>
      </c>
      <c r="AE22" s="198">
        <f t="shared" si="9"/>
        <v>0</v>
      </c>
      <c r="AF22" s="198">
        <f t="shared" si="10"/>
        <v>0</v>
      </c>
      <c r="AG22" s="198">
        <f t="shared" si="11"/>
        <v>0</v>
      </c>
      <c r="AH22" s="129">
        <f t="shared" si="12"/>
        <v>0</v>
      </c>
      <c r="AI22" s="44"/>
      <c r="AJ22" s="332">
        <f t="shared" si="13"/>
        <v>0</v>
      </c>
    </row>
    <row r="23" spans="1:36" x14ac:dyDescent="0.2">
      <c r="A23" s="44"/>
      <c r="B23" s="105"/>
      <c r="C23" s="106"/>
      <c r="D23" s="235"/>
      <c r="E23" s="235"/>
      <c r="F23" s="229"/>
      <c r="G23" s="229"/>
      <c r="H23" s="232">
        <f t="shared" si="1"/>
        <v>0</v>
      </c>
      <c r="I23" s="107"/>
      <c r="J23" s="108">
        <f t="shared" si="2"/>
        <v>0</v>
      </c>
      <c r="K23" s="177"/>
      <c r="L23" s="116"/>
      <c r="M23" s="109"/>
      <c r="N23" s="109"/>
      <c r="O23" s="109"/>
      <c r="P23" s="109"/>
      <c r="Q23" s="109"/>
      <c r="R23" s="325"/>
      <c r="S23" s="329"/>
      <c r="T23" s="322"/>
      <c r="U23" s="329"/>
      <c r="V23" s="182">
        <f t="shared" si="3"/>
        <v>0</v>
      </c>
      <c r="W23" s="181">
        <f t="shared" si="4"/>
        <v>0</v>
      </c>
      <c r="X23" s="189"/>
      <c r="Y23" s="44"/>
      <c r="Z23" s="29"/>
      <c r="AA23" s="120">
        <f t="shared" si="5"/>
        <v>0</v>
      </c>
      <c r="AB23" s="121">
        <f t="shared" si="6"/>
        <v>0</v>
      </c>
      <c r="AC23" s="121">
        <f t="shared" si="7"/>
        <v>0</v>
      </c>
      <c r="AD23" s="125">
        <f t="shared" si="8"/>
        <v>0</v>
      </c>
      <c r="AE23" s="198">
        <f t="shared" si="9"/>
        <v>0</v>
      </c>
      <c r="AF23" s="198">
        <f t="shared" si="10"/>
        <v>0</v>
      </c>
      <c r="AG23" s="198">
        <f t="shared" si="11"/>
        <v>0</v>
      </c>
      <c r="AH23" s="129">
        <f t="shared" si="12"/>
        <v>0</v>
      </c>
      <c r="AI23" s="44"/>
      <c r="AJ23" s="332">
        <f t="shared" si="13"/>
        <v>0</v>
      </c>
    </row>
    <row r="24" spans="1:36" x14ac:dyDescent="0.2">
      <c r="A24" s="44"/>
      <c r="B24" s="105"/>
      <c r="C24" s="106"/>
      <c r="D24" s="235"/>
      <c r="E24" s="235"/>
      <c r="F24" s="229"/>
      <c r="G24" s="229"/>
      <c r="H24" s="232">
        <f t="shared" si="1"/>
        <v>0</v>
      </c>
      <c r="I24" s="107"/>
      <c r="J24" s="108">
        <f t="shared" si="2"/>
        <v>0</v>
      </c>
      <c r="K24" s="177"/>
      <c r="L24" s="116"/>
      <c r="M24" s="109"/>
      <c r="N24" s="109"/>
      <c r="O24" s="109"/>
      <c r="P24" s="109"/>
      <c r="Q24" s="109"/>
      <c r="R24" s="325"/>
      <c r="S24" s="329"/>
      <c r="T24" s="322"/>
      <c r="U24" s="329"/>
      <c r="V24" s="182">
        <f t="shared" si="3"/>
        <v>0</v>
      </c>
      <c r="W24" s="181">
        <f t="shared" si="4"/>
        <v>0</v>
      </c>
      <c r="X24" s="189"/>
      <c r="Y24" s="44"/>
      <c r="Z24" s="29"/>
      <c r="AA24" s="120">
        <f t="shared" si="5"/>
        <v>0</v>
      </c>
      <c r="AB24" s="121">
        <f t="shared" si="6"/>
        <v>0</v>
      </c>
      <c r="AC24" s="121">
        <f t="shared" si="7"/>
        <v>0</v>
      </c>
      <c r="AD24" s="125">
        <f t="shared" si="8"/>
        <v>0</v>
      </c>
      <c r="AE24" s="198">
        <f t="shared" si="9"/>
        <v>0</v>
      </c>
      <c r="AF24" s="198">
        <f t="shared" si="10"/>
        <v>0</v>
      </c>
      <c r="AG24" s="198">
        <f t="shared" si="11"/>
        <v>0</v>
      </c>
      <c r="AH24" s="129">
        <f t="shared" si="12"/>
        <v>0</v>
      </c>
      <c r="AI24" s="44"/>
      <c r="AJ24" s="332">
        <f t="shared" si="13"/>
        <v>0</v>
      </c>
    </row>
    <row r="25" spans="1:36" x14ac:dyDescent="0.2">
      <c r="A25" s="44"/>
      <c r="B25" s="105"/>
      <c r="C25" s="106"/>
      <c r="D25" s="235"/>
      <c r="E25" s="235"/>
      <c r="F25" s="229"/>
      <c r="G25" s="229"/>
      <c r="H25" s="232">
        <f t="shared" si="1"/>
        <v>0</v>
      </c>
      <c r="I25" s="107"/>
      <c r="J25" s="108">
        <f t="shared" si="2"/>
        <v>0</v>
      </c>
      <c r="K25" s="177"/>
      <c r="L25" s="116"/>
      <c r="M25" s="109"/>
      <c r="N25" s="109"/>
      <c r="O25" s="109"/>
      <c r="P25" s="109"/>
      <c r="Q25" s="109"/>
      <c r="R25" s="325"/>
      <c r="S25" s="329"/>
      <c r="T25" s="322"/>
      <c r="U25" s="329"/>
      <c r="V25" s="182">
        <f t="shared" si="3"/>
        <v>0</v>
      </c>
      <c r="W25" s="181">
        <f t="shared" si="4"/>
        <v>0</v>
      </c>
      <c r="X25" s="189"/>
      <c r="Y25" s="44"/>
      <c r="Z25" s="29"/>
      <c r="AA25" s="120">
        <f t="shared" si="5"/>
        <v>0</v>
      </c>
      <c r="AB25" s="121">
        <f t="shared" si="6"/>
        <v>0</v>
      </c>
      <c r="AC25" s="121">
        <f t="shared" si="7"/>
        <v>0</v>
      </c>
      <c r="AD25" s="125">
        <f t="shared" si="8"/>
        <v>0</v>
      </c>
      <c r="AE25" s="198">
        <f t="shared" si="9"/>
        <v>0</v>
      </c>
      <c r="AF25" s="198">
        <f t="shared" si="10"/>
        <v>0</v>
      </c>
      <c r="AG25" s="198">
        <f t="shared" si="11"/>
        <v>0</v>
      </c>
      <c r="AH25" s="129">
        <f t="shared" si="12"/>
        <v>0</v>
      </c>
      <c r="AI25" s="44"/>
      <c r="AJ25" s="332">
        <f t="shared" si="13"/>
        <v>0</v>
      </c>
    </row>
    <row r="26" spans="1:36" hidden="1" x14ac:dyDescent="0.2">
      <c r="A26" s="44"/>
      <c r="B26" s="105"/>
      <c r="C26" s="106"/>
      <c r="D26" s="235"/>
      <c r="E26" s="235"/>
      <c r="F26" s="229"/>
      <c r="G26" s="229"/>
      <c r="H26" s="232">
        <f t="shared" si="1"/>
        <v>0</v>
      </c>
      <c r="I26" s="107"/>
      <c r="J26" s="108">
        <f t="shared" si="2"/>
        <v>0</v>
      </c>
      <c r="K26" s="177"/>
      <c r="L26" s="116"/>
      <c r="M26" s="109"/>
      <c r="N26" s="109"/>
      <c r="O26" s="109"/>
      <c r="P26" s="109"/>
      <c r="Q26" s="109"/>
      <c r="R26" s="325"/>
      <c r="S26" s="329"/>
      <c r="T26" s="322"/>
      <c r="U26" s="329"/>
      <c r="V26" s="182">
        <f t="shared" si="3"/>
        <v>0</v>
      </c>
      <c r="W26" s="181">
        <f t="shared" si="4"/>
        <v>0</v>
      </c>
      <c r="X26" s="189"/>
      <c r="Y26" s="44"/>
      <c r="Z26" s="29"/>
      <c r="AA26" s="120">
        <f t="shared" si="5"/>
        <v>0</v>
      </c>
      <c r="AB26" s="121">
        <f t="shared" si="6"/>
        <v>0</v>
      </c>
      <c r="AC26" s="121">
        <f t="shared" si="7"/>
        <v>0</v>
      </c>
      <c r="AD26" s="125">
        <f t="shared" si="8"/>
        <v>0</v>
      </c>
      <c r="AE26" s="198">
        <f t="shared" si="9"/>
        <v>0</v>
      </c>
      <c r="AF26" s="198">
        <f t="shared" si="10"/>
        <v>0</v>
      </c>
      <c r="AG26" s="198">
        <f t="shared" si="11"/>
        <v>0</v>
      </c>
      <c r="AH26" s="129">
        <f t="shared" si="12"/>
        <v>0</v>
      </c>
      <c r="AI26" s="44"/>
      <c r="AJ26" s="332">
        <f t="shared" si="13"/>
        <v>0</v>
      </c>
    </row>
    <row r="27" spans="1:36" hidden="1" x14ac:dyDescent="0.2">
      <c r="A27" s="44"/>
      <c r="B27" s="105"/>
      <c r="C27" s="106"/>
      <c r="D27" s="235"/>
      <c r="E27" s="235"/>
      <c r="F27" s="229"/>
      <c r="G27" s="229"/>
      <c r="H27" s="232">
        <f t="shared" si="1"/>
        <v>0</v>
      </c>
      <c r="I27" s="107"/>
      <c r="J27" s="108">
        <f t="shared" si="2"/>
        <v>0</v>
      </c>
      <c r="K27" s="177"/>
      <c r="L27" s="116"/>
      <c r="M27" s="109"/>
      <c r="N27" s="109"/>
      <c r="O27" s="109"/>
      <c r="P27" s="109"/>
      <c r="Q27" s="109"/>
      <c r="R27" s="325"/>
      <c r="S27" s="329"/>
      <c r="T27" s="322"/>
      <c r="U27" s="329"/>
      <c r="V27" s="182">
        <f t="shared" si="3"/>
        <v>0</v>
      </c>
      <c r="W27" s="181">
        <f t="shared" si="4"/>
        <v>0</v>
      </c>
      <c r="X27" s="189"/>
      <c r="Y27" s="44"/>
      <c r="Z27" s="29"/>
      <c r="AA27" s="120">
        <f t="shared" si="5"/>
        <v>0</v>
      </c>
      <c r="AB27" s="121">
        <f t="shared" si="6"/>
        <v>0</v>
      </c>
      <c r="AC27" s="121">
        <f t="shared" si="7"/>
        <v>0</v>
      </c>
      <c r="AD27" s="125">
        <f t="shared" si="8"/>
        <v>0</v>
      </c>
      <c r="AE27" s="198">
        <f t="shared" si="9"/>
        <v>0</v>
      </c>
      <c r="AF27" s="198">
        <f t="shared" si="10"/>
        <v>0</v>
      </c>
      <c r="AG27" s="198">
        <f t="shared" si="11"/>
        <v>0</v>
      </c>
      <c r="AH27" s="129">
        <f t="shared" si="12"/>
        <v>0</v>
      </c>
      <c r="AI27" s="44"/>
      <c r="AJ27" s="332">
        <f t="shared" si="13"/>
        <v>0</v>
      </c>
    </row>
    <row r="28" spans="1:36" hidden="1" x14ac:dyDescent="0.2">
      <c r="A28" s="44"/>
      <c r="B28" s="105"/>
      <c r="C28" s="106"/>
      <c r="D28" s="235"/>
      <c r="E28" s="235"/>
      <c r="F28" s="229"/>
      <c r="G28" s="229"/>
      <c r="H28" s="232">
        <f t="shared" si="1"/>
        <v>0</v>
      </c>
      <c r="I28" s="107"/>
      <c r="J28" s="108">
        <f t="shared" si="2"/>
        <v>0</v>
      </c>
      <c r="K28" s="177"/>
      <c r="L28" s="116"/>
      <c r="M28" s="109"/>
      <c r="N28" s="109"/>
      <c r="O28" s="109"/>
      <c r="P28" s="109"/>
      <c r="Q28" s="109"/>
      <c r="R28" s="325"/>
      <c r="S28" s="329"/>
      <c r="T28" s="322"/>
      <c r="U28" s="329"/>
      <c r="V28" s="182">
        <f t="shared" si="3"/>
        <v>0</v>
      </c>
      <c r="W28" s="181">
        <f t="shared" si="4"/>
        <v>0</v>
      </c>
      <c r="X28" s="189"/>
      <c r="Y28" s="44"/>
      <c r="Z28" s="29"/>
      <c r="AA28" s="120">
        <f t="shared" si="5"/>
        <v>0</v>
      </c>
      <c r="AB28" s="121">
        <f t="shared" si="6"/>
        <v>0</v>
      </c>
      <c r="AC28" s="121">
        <f t="shared" si="7"/>
        <v>0</v>
      </c>
      <c r="AD28" s="125">
        <f t="shared" si="8"/>
        <v>0</v>
      </c>
      <c r="AE28" s="198">
        <f t="shared" si="9"/>
        <v>0</v>
      </c>
      <c r="AF28" s="198">
        <f t="shared" si="10"/>
        <v>0</v>
      </c>
      <c r="AG28" s="198">
        <f t="shared" si="11"/>
        <v>0</v>
      </c>
      <c r="AH28" s="129">
        <f t="shared" si="12"/>
        <v>0</v>
      </c>
      <c r="AI28" s="44"/>
      <c r="AJ28" s="332">
        <f t="shared" si="13"/>
        <v>0</v>
      </c>
    </row>
    <row r="29" spans="1:36" hidden="1" x14ac:dyDescent="0.2">
      <c r="A29" s="44"/>
      <c r="B29" s="105"/>
      <c r="C29" s="106"/>
      <c r="D29" s="235"/>
      <c r="E29" s="235"/>
      <c r="F29" s="229"/>
      <c r="G29" s="229"/>
      <c r="H29" s="232">
        <f t="shared" si="1"/>
        <v>0</v>
      </c>
      <c r="I29" s="107"/>
      <c r="J29" s="108">
        <f t="shared" si="2"/>
        <v>0</v>
      </c>
      <c r="K29" s="177"/>
      <c r="L29" s="116"/>
      <c r="M29" s="109"/>
      <c r="N29" s="109"/>
      <c r="O29" s="109"/>
      <c r="P29" s="109"/>
      <c r="Q29" s="109"/>
      <c r="R29" s="325"/>
      <c r="S29" s="329"/>
      <c r="T29" s="322"/>
      <c r="U29" s="329"/>
      <c r="V29" s="182">
        <f t="shared" si="3"/>
        <v>0</v>
      </c>
      <c r="W29" s="181">
        <f t="shared" si="4"/>
        <v>0</v>
      </c>
      <c r="X29" s="189"/>
      <c r="Y29" s="44"/>
      <c r="Z29" s="29"/>
      <c r="AA29" s="120">
        <f t="shared" si="5"/>
        <v>0</v>
      </c>
      <c r="AB29" s="121">
        <f t="shared" si="6"/>
        <v>0</v>
      </c>
      <c r="AC29" s="121">
        <f t="shared" si="7"/>
        <v>0</v>
      </c>
      <c r="AD29" s="125">
        <f t="shared" si="8"/>
        <v>0</v>
      </c>
      <c r="AE29" s="198">
        <f t="shared" si="9"/>
        <v>0</v>
      </c>
      <c r="AF29" s="198">
        <f t="shared" si="10"/>
        <v>0</v>
      </c>
      <c r="AG29" s="198">
        <f t="shared" si="11"/>
        <v>0</v>
      </c>
      <c r="AH29" s="129">
        <f t="shared" si="12"/>
        <v>0</v>
      </c>
      <c r="AI29" s="44"/>
      <c r="AJ29" s="332">
        <f t="shared" si="13"/>
        <v>0</v>
      </c>
    </row>
    <row r="30" spans="1:36" hidden="1" x14ac:dyDescent="0.2">
      <c r="A30" s="44"/>
      <c r="B30" s="105"/>
      <c r="C30" s="106"/>
      <c r="D30" s="235"/>
      <c r="E30" s="235"/>
      <c r="F30" s="229"/>
      <c r="G30" s="229"/>
      <c r="H30" s="232">
        <f t="shared" si="1"/>
        <v>0</v>
      </c>
      <c r="I30" s="107"/>
      <c r="J30" s="108">
        <f t="shared" si="2"/>
        <v>0</v>
      </c>
      <c r="K30" s="177"/>
      <c r="L30" s="116"/>
      <c r="M30" s="109"/>
      <c r="N30" s="109"/>
      <c r="O30" s="109"/>
      <c r="P30" s="109"/>
      <c r="Q30" s="109"/>
      <c r="R30" s="325"/>
      <c r="S30" s="329"/>
      <c r="T30" s="322"/>
      <c r="U30" s="329"/>
      <c r="V30" s="182">
        <f t="shared" si="3"/>
        <v>0</v>
      </c>
      <c r="W30" s="181">
        <f t="shared" si="4"/>
        <v>0</v>
      </c>
      <c r="X30" s="189"/>
      <c r="Y30" s="44"/>
      <c r="Z30" s="29"/>
      <c r="AA30" s="120">
        <f t="shared" si="5"/>
        <v>0</v>
      </c>
      <c r="AB30" s="121">
        <f t="shared" si="6"/>
        <v>0</v>
      </c>
      <c r="AC30" s="121">
        <f t="shared" si="7"/>
        <v>0</v>
      </c>
      <c r="AD30" s="125">
        <f t="shared" si="8"/>
        <v>0</v>
      </c>
      <c r="AE30" s="198">
        <f t="shared" si="9"/>
        <v>0</v>
      </c>
      <c r="AF30" s="198">
        <f t="shared" si="10"/>
        <v>0</v>
      </c>
      <c r="AG30" s="198">
        <f t="shared" si="11"/>
        <v>0</v>
      </c>
      <c r="AH30" s="129">
        <f t="shared" si="12"/>
        <v>0</v>
      </c>
      <c r="AI30" s="44"/>
      <c r="AJ30" s="332">
        <f t="shared" si="13"/>
        <v>0</v>
      </c>
    </row>
    <row r="31" spans="1:36" hidden="1" x14ac:dyDescent="0.2">
      <c r="A31" s="44"/>
      <c r="B31" s="105"/>
      <c r="C31" s="106"/>
      <c r="D31" s="235"/>
      <c r="E31" s="235"/>
      <c r="F31" s="229"/>
      <c r="G31" s="229"/>
      <c r="H31" s="232">
        <f t="shared" si="1"/>
        <v>0</v>
      </c>
      <c r="I31" s="107"/>
      <c r="J31" s="108">
        <f t="shared" si="2"/>
        <v>0</v>
      </c>
      <c r="K31" s="177"/>
      <c r="L31" s="116"/>
      <c r="M31" s="109"/>
      <c r="N31" s="109"/>
      <c r="O31" s="109"/>
      <c r="P31" s="109"/>
      <c r="Q31" s="109"/>
      <c r="R31" s="325"/>
      <c r="S31" s="329"/>
      <c r="T31" s="322"/>
      <c r="U31" s="329"/>
      <c r="V31" s="182">
        <f t="shared" si="3"/>
        <v>0</v>
      </c>
      <c r="W31" s="181">
        <f t="shared" si="4"/>
        <v>0</v>
      </c>
      <c r="X31" s="189"/>
      <c r="Y31" s="44"/>
      <c r="Z31" s="29"/>
      <c r="AA31" s="120">
        <f t="shared" si="5"/>
        <v>0</v>
      </c>
      <c r="AB31" s="121">
        <f t="shared" si="6"/>
        <v>0</v>
      </c>
      <c r="AC31" s="121">
        <f t="shared" si="7"/>
        <v>0</v>
      </c>
      <c r="AD31" s="125">
        <f t="shared" si="8"/>
        <v>0</v>
      </c>
      <c r="AE31" s="198">
        <f t="shared" si="9"/>
        <v>0</v>
      </c>
      <c r="AF31" s="198">
        <f t="shared" si="10"/>
        <v>0</v>
      </c>
      <c r="AG31" s="198">
        <f t="shared" si="11"/>
        <v>0</v>
      </c>
      <c r="AH31" s="129">
        <f t="shared" si="12"/>
        <v>0</v>
      </c>
      <c r="AI31" s="44"/>
      <c r="AJ31" s="332">
        <f t="shared" si="13"/>
        <v>0</v>
      </c>
    </row>
    <row r="32" spans="1:36" hidden="1" x14ac:dyDescent="0.2">
      <c r="A32" s="44"/>
      <c r="B32" s="105"/>
      <c r="C32" s="106"/>
      <c r="D32" s="235"/>
      <c r="E32" s="235"/>
      <c r="F32" s="229"/>
      <c r="G32" s="229"/>
      <c r="H32" s="232">
        <f t="shared" si="1"/>
        <v>0</v>
      </c>
      <c r="I32" s="107"/>
      <c r="J32" s="108">
        <f t="shared" si="2"/>
        <v>0</v>
      </c>
      <c r="K32" s="177"/>
      <c r="L32" s="116"/>
      <c r="M32" s="109"/>
      <c r="N32" s="109"/>
      <c r="O32" s="109"/>
      <c r="P32" s="109"/>
      <c r="Q32" s="109"/>
      <c r="R32" s="325"/>
      <c r="S32" s="329"/>
      <c r="T32" s="322"/>
      <c r="U32" s="329"/>
      <c r="V32" s="182">
        <f t="shared" si="3"/>
        <v>0</v>
      </c>
      <c r="W32" s="181">
        <f t="shared" si="4"/>
        <v>0</v>
      </c>
      <c r="X32" s="189"/>
      <c r="Y32" s="44"/>
      <c r="Z32" s="29"/>
      <c r="AA32" s="120">
        <f t="shared" si="5"/>
        <v>0</v>
      </c>
      <c r="AB32" s="121">
        <f t="shared" si="6"/>
        <v>0</v>
      </c>
      <c r="AC32" s="121">
        <f t="shared" si="7"/>
        <v>0</v>
      </c>
      <c r="AD32" s="125">
        <f t="shared" si="8"/>
        <v>0</v>
      </c>
      <c r="AE32" s="198">
        <f t="shared" si="9"/>
        <v>0</v>
      </c>
      <c r="AF32" s="198">
        <f t="shared" si="10"/>
        <v>0</v>
      </c>
      <c r="AG32" s="198">
        <f t="shared" si="11"/>
        <v>0</v>
      </c>
      <c r="AH32" s="129">
        <f t="shared" si="12"/>
        <v>0</v>
      </c>
      <c r="AI32" s="44"/>
      <c r="AJ32" s="332">
        <f t="shared" si="13"/>
        <v>0</v>
      </c>
    </row>
    <row r="33" spans="1:36" hidden="1" x14ac:dyDescent="0.2">
      <c r="A33" s="44"/>
      <c r="B33" s="105"/>
      <c r="C33" s="106"/>
      <c r="D33" s="235"/>
      <c r="E33" s="235"/>
      <c r="F33" s="229"/>
      <c r="G33" s="229"/>
      <c r="H33" s="232">
        <f t="shared" si="1"/>
        <v>0</v>
      </c>
      <c r="I33" s="107"/>
      <c r="J33" s="108">
        <f t="shared" si="2"/>
        <v>0</v>
      </c>
      <c r="K33" s="177"/>
      <c r="L33" s="116"/>
      <c r="M33" s="109"/>
      <c r="N33" s="109"/>
      <c r="O33" s="109"/>
      <c r="P33" s="109"/>
      <c r="Q33" s="109"/>
      <c r="R33" s="325"/>
      <c r="S33" s="329"/>
      <c r="T33" s="322"/>
      <c r="U33" s="329"/>
      <c r="V33" s="182">
        <f t="shared" si="3"/>
        <v>0</v>
      </c>
      <c r="W33" s="181">
        <f t="shared" si="4"/>
        <v>0</v>
      </c>
      <c r="X33" s="189"/>
      <c r="Y33" s="44"/>
      <c r="Z33" s="29"/>
      <c r="AA33" s="120">
        <f t="shared" si="5"/>
        <v>0</v>
      </c>
      <c r="AB33" s="121">
        <f t="shared" si="6"/>
        <v>0</v>
      </c>
      <c r="AC33" s="121">
        <f t="shared" si="7"/>
        <v>0</v>
      </c>
      <c r="AD33" s="125">
        <f t="shared" si="8"/>
        <v>0</v>
      </c>
      <c r="AE33" s="198">
        <f t="shared" si="9"/>
        <v>0</v>
      </c>
      <c r="AF33" s="198">
        <f t="shared" si="10"/>
        <v>0</v>
      </c>
      <c r="AG33" s="198">
        <f t="shared" si="11"/>
        <v>0</v>
      </c>
      <c r="AH33" s="129">
        <f t="shared" si="12"/>
        <v>0</v>
      </c>
      <c r="AI33" s="44"/>
      <c r="AJ33" s="332">
        <f t="shared" si="13"/>
        <v>0</v>
      </c>
    </row>
    <row r="34" spans="1:36" hidden="1" x14ac:dyDescent="0.2">
      <c r="A34" s="44"/>
      <c r="B34" s="105"/>
      <c r="C34" s="106"/>
      <c r="D34" s="235"/>
      <c r="E34" s="235"/>
      <c r="F34" s="229"/>
      <c r="G34" s="229"/>
      <c r="H34" s="232">
        <f t="shared" si="1"/>
        <v>0</v>
      </c>
      <c r="I34" s="107"/>
      <c r="J34" s="108">
        <f t="shared" si="2"/>
        <v>0</v>
      </c>
      <c r="K34" s="177"/>
      <c r="L34" s="116"/>
      <c r="M34" s="109"/>
      <c r="N34" s="109"/>
      <c r="O34" s="109"/>
      <c r="P34" s="109"/>
      <c r="Q34" s="109"/>
      <c r="R34" s="325"/>
      <c r="S34" s="329"/>
      <c r="T34" s="322"/>
      <c r="U34" s="329"/>
      <c r="V34" s="182">
        <f t="shared" si="3"/>
        <v>0</v>
      </c>
      <c r="W34" s="181">
        <f t="shared" si="4"/>
        <v>0</v>
      </c>
      <c r="X34" s="189"/>
      <c r="Y34" s="44"/>
      <c r="Z34" s="29"/>
      <c r="AA34" s="120">
        <f t="shared" si="5"/>
        <v>0</v>
      </c>
      <c r="AB34" s="121">
        <f t="shared" si="6"/>
        <v>0</v>
      </c>
      <c r="AC34" s="121">
        <f t="shared" si="7"/>
        <v>0</v>
      </c>
      <c r="AD34" s="125">
        <f t="shared" si="8"/>
        <v>0</v>
      </c>
      <c r="AE34" s="198">
        <f t="shared" si="9"/>
        <v>0</v>
      </c>
      <c r="AF34" s="198">
        <f t="shared" si="10"/>
        <v>0</v>
      </c>
      <c r="AG34" s="198">
        <f t="shared" si="11"/>
        <v>0</v>
      </c>
      <c r="AH34" s="129">
        <f t="shared" si="12"/>
        <v>0</v>
      </c>
      <c r="AI34" s="44"/>
      <c r="AJ34" s="332">
        <f t="shared" si="13"/>
        <v>0</v>
      </c>
    </row>
    <row r="35" spans="1:36" hidden="1" x14ac:dyDescent="0.2">
      <c r="A35" s="44"/>
      <c r="B35" s="105"/>
      <c r="C35" s="106"/>
      <c r="D35" s="235"/>
      <c r="E35" s="235"/>
      <c r="F35" s="229"/>
      <c r="G35" s="229"/>
      <c r="H35" s="232">
        <f t="shared" si="1"/>
        <v>0</v>
      </c>
      <c r="I35" s="107"/>
      <c r="J35" s="108">
        <f t="shared" si="2"/>
        <v>0</v>
      </c>
      <c r="K35" s="177"/>
      <c r="L35" s="116"/>
      <c r="M35" s="109"/>
      <c r="N35" s="109"/>
      <c r="O35" s="109"/>
      <c r="P35" s="109"/>
      <c r="Q35" s="109"/>
      <c r="R35" s="325"/>
      <c r="S35" s="329"/>
      <c r="T35" s="322"/>
      <c r="U35" s="329"/>
      <c r="V35" s="182">
        <f t="shared" si="3"/>
        <v>0</v>
      </c>
      <c r="W35" s="181">
        <f t="shared" si="4"/>
        <v>0</v>
      </c>
      <c r="X35" s="189"/>
      <c r="Y35" s="44"/>
      <c r="Z35" s="29"/>
      <c r="AA35" s="120">
        <f t="shared" si="5"/>
        <v>0</v>
      </c>
      <c r="AB35" s="121">
        <f t="shared" si="6"/>
        <v>0</v>
      </c>
      <c r="AC35" s="121">
        <f t="shared" si="7"/>
        <v>0</v>
      </c>
      <c r="AD35" s="125">
        <f t="shared" si="8"/>
        <v>0</v>
      </c>
      <c r="AE35" s="198">
        <f t="shared" si="9"/>
        <v>0</v>
      </c>
      <c r="AF35" s="198">
        <f t="shared" si="10"/>
        <v>0</v>
      </c>
      <c r="AG35" s="198">
        <f t="shared" si="11"/>
        <v>0</v>
      </c>
      <c r="AH35" s="129">
        <f t="shared" si="12"/>
        <v>0</v>
      </c>
      <c r="AI35" s="44"/>
      <c r="AJ35" s="332">
        <f t="shared" si="13"/>
        <v>0</v>
      </c>
    </row>
    <row r="36" spans="1:36" hidden="1" x14ac:dyDescent="0.2">
      <c r="A36" s="44"/>
      <c r="B36" s="105"/>
      <c r="C36" s="106"/>
      <c r="D36" s="235"/>
      <c r="E36" s="235"/>
      <c r="F36" s="229"/>
      <c r="G36" s="229"/>
      <c r="H36" s="232">
        <f t="shared" si="1"/>
        <v>0</v>
      </c>
      <c r="I36" s="107"/>
      <c r="J36" s="108">
        <f t="shared" si="2"/>
        <v>0</v>
      </c>
      <c r="K36" s="177"/>
      <c r="L36" s="116"/>
      <c r="M36" s="109"/>
      <c r="N36" s="109"/>
      <c r="O36" s="109"/>
      <c r="P36" s="109"/>
      <c r="Q36" s="109"/>
      <c r="R36" s="325"/>
      <c r="S36" s="329"/>
      <c r="T36" s="322"/>
      <c r="U36" s="329"/>
      <c r="V36" s="182">
        <f t="shared" si="3"/>
        <v>0</v>
      </c>
      <c r="W36" s="181">
        <f t="shared" si="4"/>
        <v>0</v>
      </c>
      <c r="X36" s="189"/>
      <c r="Y36" s="44"/>
      <c r="Z36" s="29"/>
      <c r="AA36" s="120">
        <f t="shared" si="5"/>
        <v>0</v>
      </c>
      <c r="AB36" s="121">
        <f t="shared" si="6"/>
        <v>0</v>
      </c>
      <c r="AC36" s="121">
        <f t="shared" si="7"/>
        <v>0</v>
      </c>
      <c r="AD36" s="125">
        <f t="shared" si="8"/>
        <v>0</v>
      </c>
      <c r="AE36" s="198">
        <f t="shared" si="9"/>
        <v>0</v>
      </c>
      <c r="AF36" s="198">
        <f t="shared" si="10"/>
        <v>0</v>
      </c>
      <c r="AG36" s="198">
        <f t="shared" si="11"/>
        <v>0</v>
      </c>
      <c r="AH36" s="129">
        <f t="shared" si="12"/>
        <v>0</v>
      </c>
      <c r="AI36" s="44"/>
      <c r="AJ36" s="332">
        <f t="shared" si="13"/>
        <v>0</v>
      </c>
    </row>
    <row r="37" spans="1:36" hidden="1" x14ac:dyDescent="0.2">
      <c r="A37" s="44"/>
      <c r="B37" s="105"/>
      <c r="C37" s="106"/>
      <c r="D37" s="235"/>
      <c r="E37" s="235"/>
      <c r="F37" s="229"/>
      <c r="G37" s="229"/>
      <c r="H37" s="232">
        <f t="shared" si="1"/>
        <v>0</v>
      </c>
      <c r="I37" s="107"/>
      <c r="J37" s="108">
        <f t="shared" si="2"/>
        <v>0</v>
      </c>
      <c r="K37" s="177"/>
      <c r="L37" s="116"/>
      <c r="M37" s="109"/>
      <c r="N37" s="109"/>
      <c r="O37" s="109"/>
      <c r="P37" s="109"/>
      <c r="Q37" s="109"/>
      <c r="R37" s="325"/>
      <c r="S37" s="329"/>
      <c r="T37" s="322"/>
      <c r="U37" s="329"/>
      <c r="V37" s="182">
        <f t="shared" si="3"/>
        <v>0</v>
      </c>
      <c r="W37" s="181">
        <f t="shared" si="4"/>
        <v>0</v>
      </c>
      <c r="X37" s="189"/>
      <c r="Y37" s="44"/>
      <c r="Z37" s="29"/>
      <c r="AA37" s="120">
        <f t="shared" si="5"/>
        <v>0</v>
      </c>
      <c r="AB37" s="121">
        <f t="shared" si="6"/>
        <v>0</v>
      </c>
      <c r="AC37" s="121">
        <f t="shared" si="7"/>
        <v>0</v>
      </c>
      <c r="AD37" s="125">
        <f t="shared" si="8"/>
        <v>0</v>
      </c>
      <c r="AE37" s="198">
        <f t="shared" si="9"/>
        <v>0</v>
      </c>
      <c r="AF37" s="198">
        <f t="shared" si="10"/>
        <v>0</v>
      </c>
      <c r="AG37" s="198">
        <f t="shared" si="11"/>
        <v>0</v>
      </c>
      <c r="AH37" s="129">
        <f t="shared" si="12"/>
        <v>0</v>
      </c>
      <c r="AI37" s="44"/>
      <c r="AJ37" s="332">
        <f t="shared" si="13"/>
        <v>0</v>
      </c>
    </row>
    <row r="38" spans="1:36" hidden="1" x14ac:dyDescent="0.2">
      <c r="A38" s="44"/>
      <c r="B38" s="105"/>
      <c r="C38" s="106"/>
      <c r="D38" s="235"/>
      <c r="E38" s="235"/>
      <c r="F38" s="229"/>
      <c r="G38" s="229"/>
      <c r="H38" s="232">
        <f t="shared" si="1"/>
        <v>0</v>
      </c>
      <c r="I38" s="107"/>
      <c r="J38" s="108">
        <f t="shared" si="2"/>
        <v>0</v>
      </c>
      <c r="K38" s="177"/>
      <c r="L38" s="116"/>
      <c r="M38" s="109"/>
      <c r="N38" s="109"/>
      <c r="O38" s="109"/>
      <c r="P38" s="109"/>
      <c r="Q38" s="109"/>
      <c r="R38" s="325"/>
      <c r="S38" s="329"/>
      <c r="T38" s="322"/>
      <c r="U38" s="329"/>
      <c r="V38" s="182">
        <f t="shared" si="3"/>
        <v>0</v>
      </c>
      <c r="W38" s="181">
        <f t="shared" si="4"/>
        <v>0</v>
      </c>
      <c r="X38" s="189"/>
      <c r="Y38" s="44"/>
      <c r="Z38" s="29"/>
      <c r="AA38" s="120">
        <f t="shared" si="5"/>
        <v>0</v>
      </c>
      <c r="AB38" s="121">
        <f t="shared" si="6"/>
        <v>0</v>
      </c>
      <c r="AC38" s="121">
        <f t="shared" si="7"/>
        <v>0</v>
      </c>
      <c r="AD38" s="125">
        <f t="shared" si="8"/>
        <v>0</v>
      </c>
      <c r="AE38" s="198">
        <f t="shared" si="9"/>
        <v>0</v>
      </c>
      <c r="AF38" s="198">
        <f t="shared" si="10"/>
        <v>0</v>
      </c>
      <c r="AG38" s="198">
        <f t="shared" si="11"/>
        <v>0</v>
      </c>
      <c r="AH38" s="129">
        <f t="shared" si="12"/>
        <v>0</v>
      </c>
      <c r="AI38" s="44"/>
      <c r="AJ38" s="332">
        <f t="shared" si="13"/>
        <v>0</v>
      </c>
    </row>
    <row r="39" spans="1:36" hidden="1" x14ac:dyDescent="0.2">
      <c r="A39" s="44"/>
      <c r="B39" s="105"/>
      <c r="C39" s="106"/>
      <c r="D39" s="235"/>
      <c r="E39" s="235"/>
      <c r="F39" s="229"/>
      <c r="G39" s="229"/>
      <c r="H39" s="232">
        <f t="shared" ref="H39:H70" si="14">IF(OR(F39=0,G39=0),0,ROUND(DAYS360(F39,G39)/30,1))</f>
        <v>0</v>
      </c>
      <c r="I39" s="107"/>
      <c r="J39" s="108">
        <f t="shared" ref="J39:J70" si="15">I39*C39*H39</f>
        <v>0</v>
      </c>
      <c r="K39" s="177"/>
      <c r="L39" s="116"/>
      <c r="M39" s="109"/>
      <c r="N39" s="109"/>
      <c r="O39" s="109"/>
      <c r="P39" s="109"/>
      <c r="Q39" s="109"/>
      <c r="R39" s="325"/>
      <c r="S39" s="329"/>
      <c r="T39" s="322"/>
      <c r="U39" s="329"/>
      <c r="V39" s="182">
        <f t="shared" ref="V39:V70" si="16">SUM(L39:T39)</f>
        <v>0</v>
      </c>
      <c r="W39" s="181">
        <f t="shared" ref="W39:W70" si="17">IF(AND(L39=0,M39=0,N39=0,O39=0,P39=0,Q39=0,R39=0,T39=0),0,IF(V39&lt;&gt;1,1,0))</f>
        <v>0</v>
      </c>
      <c r="X39" s="189"/>
      <c r="Y39" s="44"/>
      <c r="Z39" s="29"/>
      <c r="AA39" s="120">
        <f t="shared" ref="AA39:AA70" si="18">J39*L39</f>
        <v>0</v>
      </c>
      <c r="AB39" s="121">
        <f t="shared" ref="AB39:AB70" si="19">M39*J39</f>
        <v>0</v>
      </c>
      <c r="AC39" s="121">
        <f t="shared" ref="AC39:AC70" si="20">N39*J39</f>
        <v>0</v>
      </c>
      <c r="AD39" s="125">
        <f t="shared" ref="AD39:AD70" si="21">O39*J39</f>
        <v>0</v>
      </c>
      <c r="AE39" s="198">
        <f t="shared" ref="AE39:AE70" si="22">P39*J39</f>
        <v>0</v>
      </c>
      <c r="AF39" s="198">
        <f t="shared" ref="AF39:AF70" si="23">Q39*J39</f>
        <v>0</v>
      </c>
      <c r="AG39" s="198">
        <f t="shared" ref="AG39:AG70" si="24">R39*J39</f>
        <v>0</v>
      </c>
      <c r="AH39" s="129">
        <f t="shared" ref="AH39:AH70" si="25">SUM(AA39:AG39)</f>
        <v>0</v>
      </c>
      <c r="AI39" s="44"/>
      <c r="AJ39" s="332">
        <f t="shared" ref="AJ39:AJ70" si="26">T39*J39</f>
        <v>0</v>
      </c>
    </row>
    <row r="40" spans="1:36" hidden="1" x14ac:dyDescent="0.2">
      <c r="A40" s="44"/>
      <c r="B40" s="105"/>
      <c r="C40" s="106"/>
      <c r="D40" s="235"/>
      <c r="E40" s="235"/>
      <c r="F40" s="229"/>
      <c r="G40" s="229"/>
      <c r="H40" s="232">
        <f t="shared" si="14"/>
        <v>0</v>
      </c>
      <c r="I40" s="107"/>
      <c r="J40" s="108">
        <f t="shared" si="15"/>
        <v>0</v>
      </c>
      <c r="K40" s="177"/>
      <c r="L40" s="116"/>
      <c r="M40" s="109"/>
      <c r="N40" s="109"/>
      <c r="O40" s="109"/>
      <c r="P40" s="109"/>
      <c r="Q40" s="109"/>
      <c r="R40" s="325"/>
      <c r="S40" s="329"/>
      <c r="T40" s="322"/>
      <c r="U40" s="329"/>
      <c r="V40" s="182">
        <f t="shared" si="16"/>
        <v>0</v>
      </c>
      <c r="W40" s="181">
        <f t="shared" si="17"/>
        <v>0</v>
      </c>
      <c r="X40" s="189"/>
      <c r="Y40" s="44"/>
      <c r="Z40" s="29"/>
      <c r="AA40" s="120">
        <f t="shared" si="18"/>
        <v>0</v>
      </c>
      <c r="AB40" s="121">
        <f t="shared" si="19"/>
        <v>0</v>
      </c>
      <c r="AC40" s="121">
        <f t="shared" si="20"/>
        <v>0</v>
      </c>
      <c r="AD40" s="125">
        <f t="shared" si="21"/>
        <v>0</v>
      </c>
      <c r="AE40" s="198">
        <f t="shared" si="22"/>
        <v>0</v>
      </c>
      <c r="AF40" s="198">
        <f t="shared" si="23"/>
        <v>0</v>
      </c>
      <c r="AG40" s="198">
        <f t="shared" si="24"/>
        <v>0</v>
      </c>
      <c r="AH40" s="129">
        <f t="shared" si="25"/>
        <v>0</v>
      </c>
      <c r="AI40" s="44"/>
      <c r="AJ40" s="332">
        <f t="shared" si="26"/>
        <v>0</v>
      </c>
    </row>
    <row r="41" spans="1:36" hidden="1" x14ac:dyDescent="0.2">
      <c r="A41" s="44"/>
      <c r="B41" s="105"/>
      <c r="C41" s="106"/>
      <c r="D41" s="235"/>
      <c r="E41" s="235"/>
      <c r="F41" s="229"/>
      <c r="G41" s="229"/>
      <c r="H41" s="232">
        <f t="shared" si="14"/>
        <v>0</v>
      </c>
      <c r="I41" s="107"/>
      <c r="J41" s="108">
        <f t="shared" si="15"/>
        <v>0</v>
      </c>
      <c r="K41" s="177"/>
      <c r="L41" s="116"/>
      <c r="M41" s="109"/>
      <c r="N41" s="109"/>
      <c r="O41" s="109"/>
      <c r="P41" s="109"/>
      <c r="Q41" s="109"/>
      <c r="R41" s="325"/>
      <c r="S41" s="329"/>
      <c r="T41" s="322"/>
      <c r="U41" s="329"/>
      <c r="V41" s="182">
        <f t="shared" si="16"/>
        <v>0</v>
      </c>
      <c r="W41" s="181">
        <f t="shared" si="17"/>
        <v>0</v>
      </c>
      <c r="X41" s="189"/>
      <c r="Y41" s="44"/>
      <c r="Z41" s="29"/>
      <c r="AA41" s="120">
        <f t="shared" si="18"/>
        <v>0</v>
      </c>
      <c r="AB41" s="121">
        <f t="shared" si="19"/>
        <v>0</v>
      </c>
      <c r="AC41" s="121">
        <f t="shared" si="20"/>
        <v>0</v>
      </c>
      <c r="AD41" s="125">
        <f t="shared" si="21"/>
        <v>0</v>
      </c>
      <c r="AE41" s="198">
        <f t="shared" si="22"/>
        <v>0</v>
      </c>
      <c r="AF41" s="198">
        <f t="shared" si="23"/>
        <v>0</v>
      </c>
      <c r="AG41" s="198">
        <f t="shared" si="24"/>
        <v>0</v>
      </c>
      <c r="AH41" s="129">
        <f t="shared" si="25"/>
        <v>0</v>
      </c>
      <c r="AI41" s="44"/>
      <c r="AJ41" s="332">
        <f t="shared" si="26"/>
        <v>0</v>
      </c>
    </row>
    <row r="42" spans="1:36" hidden="1" x14ac:dyDescent="0.2">
      <c r="A42" s="44"/>
      <c r="B42" s="105"/>
      <c r="C42" s="106"/>
      <c r="D42" s="235"/>
      <c r="E42" s="235"/>
      <c r="F42" s="229"/>
      <c r="G42" s="229"/>
      <c r="H42" s="232">
        <f t="shared" si="14"/>
        <v>0</v>
      </c>
      <c r="I42" s="107"/>
      <c r="J42" s="108">
        <f t="shared" si="15"/>
        <v>0</v>
      </c>
      <c r="K42" s="177"/>
      <c r="L42" s="116"/>
      <c r="M42" s="109"/>
      <c r="N42" s="109"/>
      <c r="O42" s="109"/>
      <c r="P42" s="109"/>
      <c r="Q42" s="109"/>
      <c r="R42" s="325"/>
      <c r="S42" s="329"/>
      <c r="T42" s="322"/>
      <c r="U42" s="329"/>
      <c r="V42" s="182">
        <f t="shared" si="16"/>
        <v>0</v>
      </c>
      <c r="W42" s="181">
        <f t="shared" si="17"/>
        <v>0</v>
      </c>
      <c r="X42" s="189"/>
      <c r="Y42" s="44"/>
      <c r="Z42" s="29"/>
      <c r="AA42" s="120">
        <f t="shared" si="18"/>
        <v>0</v>
      </c>
      <c r="AB42" s="121">
        <f t="shared" si="19"/>
        <v>0</v>
      </c>
      <c r="AC42" s="121">
        <f t="shared" si="20"/>
        <v>0</v>
      </c>
      <c r="AD42" s="125">
        <f t="shared" si="21"/>
        <v>0</v>
      </c>
      <c r="AE42" s="198">
        <f t="shared" si="22"/>
        <v>0</v>
      </c>
      <c r="AF42" s="198">
        <f t="shared" si="23"/>
        <v>0</v>
      </c>
      <c r="AG42" s="198">
        <f t="shared" si="24"/>
        <v>0</v>
      </c>
      <c r="AH42" s="129">
        <f t="shared" si="25"/>
        <v>0</v>
      </c>
      <c r="AI42" s="44"/>
      <c r="AJ42" s="332">
        <f t="shared" si="26"/>
        <v>0</v>
      </c>
    </row>
    <row r="43" spans="1:36" hidden="1" x14ac:dyDescent="0.2">
      <c r="A43" s="44"/>
      <c r="B43" s="105"/>
      <c r="C43" s="106"/>
      <c r="D43" s="235"/>
      <c r="E43" s="235"/>
      <c r="F43" s="229"/>
      <c r="G43" s="229"/>
      <c r="H43" s="232">
        <f t="shared" si="14"/>
        <v>0</v>
      </c>
      <c r="I43" s="107"/>
      <c r="J43" s="108">
        <f t="shared" si="15"/>
        <v>0</v>
      </c>
      <c r="K43" s="177"/>
      <c r="L43" s="116"/>
      <c r="M43" s="109"/>
      <c r="N43" s="109"/>
      <c r="O43" s="109"/>
      <c r="P43" s="109"/>
      <c r="Q43" s="109"/>
      <c r="R43" s="325"/>
      <c r="S43" s="329"/>
      <c r="T43" s="322"/>
      <c r="U43" s="329"/>
      <c r="V43" s="182">
        <f t="shared" si="16"/>
        <v>0</v>
      </c>
      <c r="W43" s="181">
        <f t="shared" si="17"/>
        <v>0</v>
      </c>
      <c r="X43" s="189"/>
      <c r="Y43" s="44"/>
      <c r="Z43" s="29"/>
      <c r="AA43" s="120">
        <f t="shared" si="18"/>
        <v>0</v>
      </c>
      <c r="AB43" s="121">
        <f t="shared" si="19"/>
        <v>0</v>
      </c>
      <c r="AC43" s="121">
        <f t="shared" si="20"/>
        <v>0</v>
      </c>
      <c r="AD43" s="125">
        <f t="shared" si="21"/>
        <v>0</v>
      </c>
      <c r="AE43" s="198">
        <f t="shared" si="22"/>
        <v>0</v>
      </c>
      <c r="AF43" s="198">
        <f t="shared" si="23"/>
        <v>0</v>
      </c>
      <c r="AG43" s="198">
        <f t="shared" si="24"/>
        <v>0</v>
      </c>
      <c r="AH43" s="129">
        <f t="shared" si="25"/>
        <v>0</v>
      </c>
      <c r="AI43" s="44"/>
      <c r="AJ43" s="332">
        <f t="shared" si="26"/>
        <v>0</v>
      </c>
    </row>
    <row r="44" spans="1:36" hidden="1" x14ac:dyDescent="0.2">
      <c r="A44" s="44"/>
      <c r="B44" s="105"/>
      <c r="C44" s="106"/>
      <c r="D44" s="235"/>
      <c r="E44" s="235"/>
      <c r="F44" s="229"/>
      <c r="G44" s="229"/>
      <c r="H44" s="232">
        <f t="shared" si="14"/>
        <v>0</v>
      </c>
      <c r="I44" s="107"/>
      <c r="J44" s="108">
        <f t="shared" si="15"/>
        <v>0</v>
      </c>
      <c r="K44" s="177"/>
      <c r="L44" s="116"/>
      <c r="M44" s="109"/>
      <c r="N44" s="109"/>
      <c r="O44" s="109"/>
      <c r="P44" s="109"/>
      <c r="Q44" s="109"/>
      <c r="R44" s="325"/>
      <c r="S44" s="329"/>
      <c r="T44" s="322"/>
      <c r="U44" s="329"/>
      <c r="V44" s="182">
        <f t="shared" si="16"/>
        <v>0</v>
      </c>
      <c r="W44" s="181">
        <f t="shared" si="17"/>
        <v>0</v>
      </c>
      <c r="X44" s="189"/>
      <c r="Y44" s="44"/>
      <c r="Z44" s="29"/>
      <c r="AA44" s="120">
        <f t="shared" si="18"/>
        <v>0</v>
      </c>
      <c r="AB44" s="121">
        <f t="shared" si="19"/>
        <v>0</v>
      </c>
      <c r="AC44" s="121">
        <f t="shared" si="20"/>
        <v>0</v>
      </c>
      <c r="AD44" s="125">
        <f t="shared" si="21"/>
        <v>0</v>
      </c>
      <c r="AE44" s="198">
        <f t="shared" si="22"/>
        <v>0</v>
      </c>
      <c r="AF44" s="198">
        <f t="shared" si="23"/>
        <v>0</v>
      </c>
      <c r="AG44" s="198">
        <f t="shared" si="24"/>
        <v>0</v>
      </c>
      <c r="AH44" s="129">
        <f t="shared" si="25"/>
        <v>0</v>
      </c>
      <c r="AI44" s="44"/>
      <c r="AJ44" s="332">
        <f t="shared" si="26"/>
        <v>0</v>
      </c>
    </row>
    <row r="45" spans="1:36" hidden="1" x14ac:dyDescent="0.2">
      <c r="A45" s="44"/>
      <c r="B45" s="105"/>
      <c r="C45" s="106"/>
      <c r="D45" s="235"/>
      <c r="E45" s="235"/>
      <c r="F45" s="229"/>
      <c r="G45" s="229"/>
      <c r="H45" s="232">
        <f t="shared" si="14"/>
        <v>0</v>
      </c>
      <c r="I45" s="107"/>
      <c r="J45" s="108">
        <f t="shared" si="15"/>
        <v>0</v>
      </c>
      <c r="K45" s="177"/>
      <c r="L45" s="116"/>
      <c r="M45" s="109"/>
      <c r="N45" s="109"/>
      <c r="O45" s="109"/>
      <c r="P45" s="109"/>
      <c r="Q45" s="109"/>
      <c r="R45" s="325"/>
      <c r="S45" s="329"/>
      <c r="T45" s="322"/>
      <c r="U45" s="329"/>
      <c r="V45" s="182">
        <f t="shared" si="16"/>
        <v>0</v>
      </c>
      <c r="W45" s="181">
        <f t="shared" si="17"/>
        <v>0</v>
      </c>
      <c r="X45" s="189"/>
      <c r="Y45" s="44"/>
      <c r="Z45" s="29"/>
      <c r="AA45" s="120">
        <f t="shared" si="18"/>
        <v>0</v>
      </c>
      <c r="AB45" s="121">
        <f t="shared" si="19"/>
        <v>0</v>
      </c>
      <c r="AC45" s="121">
        <f t="shared" si="20"/>
        <v>0</v>
      </c>
      <c r="AD45" s="125">
        <f t="shared" si="21"/>
        <v>0</v>
      </c>
      <c r="AE45" s="198">
        <f t="shared" si="22"/>
        <v>0</v>
      </c>
      <c r="AF45" s="198">
        <f t="shared" si="23"/>
        <v>0</v>
      </c>
      <c r="AG45" s="198">
        <f t="shared" si="24"/>
        <v>0</v>
      </c>
      <c r="AH45" s="129">
        <f t="shared" si="25"/>
        <v>0</v>
      </c>
      <c r="AI45" s="44"/>
      <c r="AJ45" s="332">
        <f t="shared" si="26"/>
        <v>0</v>
      </c>
    </row>
    <row r="46" spans="1:36" hidden="1" x14ac:dyDescent="0.2">
      <c r="A46" s="44"/>
      <c r="B46" s="105"/>
      <c r="C46" s="106"/>
      <c r="D46" s="235"/>
      <c r="E46" s="235"/>
      <c r="F46" s="229"/>
      <c r="G46" s="229"/>
      <c r="H46" s="232">
        <f t="shared" si="14"/>
        <v>0</v>
      </c>
      <c r="I46" s="107"/>
      <c r="J46" s="108">
        <f t="shared" si="15"/>
        <v>0</v>
      </c>
      <c r="K46" s="177"/>
      <c r="L46" s="116"/>
      <c r="M46" s="109"/>
      <c r="N46" s="109"/>
      <c r="O46" s="109"/>
      <c r="P46" s="109"/>
      <c r="Q46" s="109"/>
      <c r="R46" s="325"/>
      <c r="S46" s="329"/>
      <c r="T46" s="322"/>
      <c r="U46" s="329"/>
      <c r="V46" s="182">
        <f t="shared" si="16"/>
        <v>0</v>
      </c>
      <c r="W46" s="181">
        <f t="shared" si="17"/>
        <v>0</v>
      </c>
      <c r="X46" s="189"/>
      <c r="Y46" s="44"/>
      <c r="Z46" s="29"/>
      <c r="AA46" s="120">
        <f t="shared" si="18"/>
        <v>0</v>
      </c>
      <c r="AB46" s="121">
        <f t="shared" si="19"/>
        <v>0</v>
      </c>
      <c r="AC46" s="121">
        <f t="shared" si="20"/>
        <v>0</v>
      </c>
      <c r="AD46" s="125">
        <f t="shared" si="21"/>
        <v>0</v>
      </c>
      <c r="AE46" s="198">
        <f t="shared" si="22"/>
        <v>0</v>
      </c>
      <c r="AF46" s="198">
        <f t="shared" si="23"/>
        <v>0</v>
      </c>
      <c r="AG46" s="198">
        <f t="shared" si="24"/>
        <v>0</v>
      </c>
      <c r="AH46" s="129">
        <f t="shared" si="25"/>
        <v>0</v>
      </c>
      <c r="AI46" s="44"/>
      <c r="AJ46" s="332">
        <f t="shared" si="26"/>
        <v>0</v>
      </c>
    </row>
    <row r="47" spans="1:36" hidden="1" x14ac:dyDescent="0.2">
      <c r="A47" s="44"/>
      <c r="B47" s="105"/>
      <c r="C47" s="106"/>
      <c r="D47" s="235"/>
      <c r="E47" s="235"/>
      <c r="F47" s="229"/>
      <c r="G47" s="229"/>
      <c r="H47" s="232">
        <f t="shared" si="14"/>
        <v>0</v>
      </c>
      <c r="I47" s="107"/>
      <c r="J47" s="108">
        <f t="shared" si="15"/>
        <v>0</v>
      </c>
      <c r="K47" s="177"/>
      <c r="L47" s="116"/>
      <c r="M47" s="109"/>
      <c r="N47" s="109"/>
      <c r="O47" s="109"/>
      <c r="P47" s="109"/>
      <c r="Q47" s="109"/>
      <c r="R47" s="325"/>
      <c r="S47" s="329"/>
      <c r="T47" s="322"/>
      <c r="U47" s="329"/>
      <c r="V47" s="182">
        <f t="shared" si="16"/>
        <v>0</v>
      </c>
      <c r="W47" s="181">
        <f t="shared" si="17"/>
        <v>0</v>
      </c>
      <c r="X47" s="189"/>
      <c r="Y47" s="44"/>
      <c r="Z47" s="29"/>
      <c r="AA47" s="120">
        <f t="shared" si="18"/>
        <v>0</v>
      </c>
      <c r="AB47" s="121">
        <f t="shared" si="19"/>
        <v>0</v>
      </c>
      <c r="AC47" s="121">
        <f t="shared" si="20"/>
        <v>0</v>
      </c>
      <c r="AD47" s="125">
        <f t="shared" si="21"/>
        <v>0</v>
      </c>
      <c r="AE47" s="198">
        <f t="shared" si="22"/>
        <v>0</v>
      </c>
      <c r="AF47" s="198">
        <f t="shared" si="23"/>
        <v>0</v>
      </c>
      <c r="AG47" s="198">
        <f t="shared" si="24"/>
        <v>0</v>
      </c>
      <c r="AH47" s="129">
        <f t="shared" si="25"/>
        <v>0</v>
      </c>
      <c r="AI47" s="44"/>
      <c r="AJ47" s="332">
        <f t="shared" si="26"/>
        <v>0</v>
      </c>
    </row>
    <row r="48" spans="1:36" hidden="1" x14ac:dyDescent="0.2">
      <c r="A48" s="44"/>
      <c r="B48" s="105"/>
      <c r="C48" s="106"/>
      <c r="D48" s="235"/>
      <c r="E48" s="235"/>
      <c r="F48" s="229"/>
      <c r="G48" s="229"/>
      <c r="H48" s="232">
        <f t="shared" si="14"/>
        <v>0</v>
      </c>
      <c r="I48" s="107"/>
      <c r="J48" s="108">
        <f t="shared" si="15"/>
        <v>0</v>
      </c>
      <c r="K48" s="177"/>
      <c r="L48" s="116"/>
      <c r="M48" s="109"/>
      <c r="N48" s="109"/>
      <c r="O48" s="109"/>
      <c r="P48" s="109"/>
      <c r="Q48" s="109"/>
      <c r="R48" s="325"/>
      <c r="S48" s="329"/>
      <c r="T48" s="322"/>
      <c r="U48" s="329"/>
      <c r="V48" s="182">
        <f t="shared" si="16"/>
        <v>0</v>
      </c>
      <c r="W48" s="181">
        <f t="shared" si="17"/>
        <v>0</v>
      </c>
      <c r="X48" s="189"/>
      <c r="Y48" s="44"/>
      <c r="Z48" s="29"/>
      <c r="AA48" s="120">
        <f t="shared" si="18"/>
        <v>0</v>
      </c>
      <c r="AB48" s="121">
        <f t="shared" si="19"/>
        <v>0</v>
      </c>
      <c r="AC48" s="121">
        <f t="shared" si="20"/>
        <v>0</v>
      </c>
      <c r="AD48" s="125">
        <f t="shared" si="21"/>
        <v>0</v>
      </c>
      <c r="AE48" s="198">
        <f t="shared" si="22"/>
        <v>0</v>
      </c>
      <c r="AF48" s="198">
        <f t="shared" si="23"/>
        <v>0</v>
      </c>
      <c r="AG48" s="198">
        <f t="shared" si="24"/>
        <v>0</v>
      </c>
      <c r="AH48" s="129">
        <f t="shared" si="25"/>
        <v>0</v>
      </c>
      <c r="AI48" s="44"/>
      <c r="AJ48" s="332">
        <f t="shared" si="26"/>
        <v>0</v>
      </c>
    </row>
    <row r="49" spans="1:36" hidden="1" x14ac:dyDescent="0.2">
      <c r="A49" s="44"/>
      <c r="B49" s="105"/>
      <c r="C49" s="106"/>
      <c r="D49" s="235"/>
      <c r="E49" s="235"/>
      <c r="F49" s="229"/>
      <c r="G49" s="229"/>
      <c r="H49" s="232">
        <f t="shared" si="14"/>
        <v>0</v>
      </c>
      <c r="I49" s="107"/>
      <c r="J49" s="108">
        <f t="shared" si="15"/>
        <v>0</v>
      </c>
      <c r="K49" s="177"/>
      <c r="L49" s="116"/>
      <c r="M49" s="109"/>
      <c r="N49" s="109"/>
      <c r="O49" s="109"/>
      <c r="P49" s="109"/>
      <c r="Q49" s="109"/>
      <c r="R49" s="325"/>
      <c r="S49" s="329"/>
      <c r="T49" s="322"/>
      <c r="U49" s="329"/>
      <c r="V49" s="182">
        <f t="shared" si="16"/>
        <v>0</v>
      </c>
      <c r="W49" s="181">
        <f t="shared" si="17"/>
        <v>0</v>
      </c>
      <c r="X49" s="189"/>
      <c r="Y49" s="44"/>
      <c r="Z49" s="29"/>
      <c r="AA49" s="120">
        <f t="shared" si="18"/>
        <v>0</v>
      </c>
      <c r="AB49" s="121">
        <f t="shared" si="19"/>
        <v>0</v>
      </c>
      <c r="AC49" s="121">
        <f t="shared" si="20"/>
        <v>0</v>
      </c>
      <c r="AD49" s="125">
        <f t="shared" si="21"/>
        <v>0</v>
      </c>
      <c r="AE49" s="198">
        <f t="shared" si="22"/>
        <v>0</v>
      </c>
      <c r="AF49" s="198">
        <f t="shared" si="23"/>
        <v>0</v>
      </c>
      <c r="AG49" s="198">
        <f t="shared" si="24"/>
        <v>0</v>
      </c>
      <c r="AH49" s="129">
        <f t="shared" si="25"/>
        <v>0</v>
      </c>
      <c r="AI49" s="44"/>
      <c r="AJ49" s="332">
        <f t="shared" si="26"/>
        <v>0</v>
      </c>
    </row>
    <row r="50" spans="1:36" hidden="1" x14ac:dyDescent="0.2">
      <c r="A50" s="44"/>
      <c r="B50" s="105"/>
      <c r="C50" s="106"/>
      <c r="D50" s="235"/>
      <c r="E50" s="235"/>
      <c r="F50" s="229"/>
      <c r="G50" s="229"/>
      <c r="H50" s="232">
        <f t="shared" si="14"/>
        <v>0</v>
      </c>
      <c r="I50" s="107"/>
      <c r="J50" s="108">
        <f t="shared" si="15"/>
        <v>0</v>
      </c>
      <c r="K50" s="177"/>
      <c r="L50" s="116"/>
      <c r="M50" s="109"/>
      <c r="N50" s="109"/>
      <c r="O50" s="109"/>
      <c r="P50" s="109"/>
      <c r="Q50" s="109"/>
      <c r="R50" s="325"/>
      <c r="S50" s="329"/>
      <c r="T50" s="322"/>
      <c r="U50" s="329"/>
      <c r="V50" s="182">
        <f t="shared" si="16"/>
        <v>0</v>
      </c>
      <c r="W50" s="181">
        <f t="shared" si="17"/>
        <v>0</v>
      </c>
      <c r="X50" s="189"/>
      <c r="Y50" s="44"/>
      <c r="Z50" s="29"/>
      <c r="AA50" s="120">
        <f t="shared" si="18"/>
        <v>0</v>
      </c>
      <c r="AB50" s="121">
        <f t="shared" si="19"/>
        <v>0</v>
      </c>
      <c r="AC50" s="121">
        <f t="shared" si="20"/>
        <v>0</v>
      </c>
      <c r="AD50" s="125">
        <f t="shared" si="21"/>
        <v>0</v>
      </c>
      <c r="AE50" s="198">
        <f t="shared" si="22"/>
        <v>0</v>
      </c>
      <c r="AF50" s="198">
        <f t="shared" si="23"/>
        <v>0</v>
      </c>
      <c r="AG50" s="198">
        <f t="shared" si="24"/>
        <v>0</v>
      </c>
      <c r="AH50" s="129">
        <f t="shared" si="25"/>
        <v>0</v>
      </c>
      <c r="AI50" s="44"/>
      <c r="AJ50" s="332">
        <f t="shared" si="26"/>
        <v>0</v>
      </c>
    </row>
    <row r="51" spans="1:36" hidden="1" x14ac:dyDescent="0.2">
      <c r="A51" s="44"/>
      <c r="B51" s="105"/>
      <c r="C51" s="106"/>
      <c r="D51" s="235"/>
      <c r="E51" s="235"/>
      <c r="F51" s="229"/>
      <c r="G51" s="229"/>
      <c r="H51" s="232">
        <f t="shared" si="14"/>
        <v>0</v>
      </c>
      <c r="I51" s="107"/>
      <c r="J51" s="108">
        <f t="shared" si="15"/>
        <v>0</v>
      </c>
      <c r="K51" s="177"/>
      <c r="L51" s="116"/>
      <c r="M51" s="109"/>
      <c r="N51" s="109"/>
      <c r="O51" s="109"/>
      <c r="P51" s="109"/>
      <c r="Q51" s="109"/>
      <c r="R51" s="325"/>
      <c r="S51" s="329"/>
      <c r="T51" s="322"/>
      <c r="U51" s="329"/>
      <c r="V51" s="182">
        <f t="shared" si="16"/>
        <v>0</v>
      </c>
      <c r="W51" s="181">
        <f t="shared" si="17"/>
        <v>0</v>
      </c>
      <c r="X51" s="189"/>
      <c r="Y51" s="44"/>
      <c r="Z51" s="29"/>
      <c r="AA51" s="120">
        <f t="shared" si="18"/>
        <v>0</v>
      </c>
      <c r="AB51" s="121">
        <f t="shared" si="19"/>
        <v>0</v>
      </c>
      <c r="AC51" s="121">
        <f t="shared" si="20"/>
        <v>0</v>
      </c>
      <c r="AD51" s="125">
        <f t="shared" si="21"/>
        <v>0</v>
      </c>
      <c r="AE51" s="198">
        <f t="shared" si="22"/>
        <v>0</v>
      </c>
      <c r="AF51" s="198">
        <f t="shared" si="23"/>
        <v>0</v>
      </c>
      <c r="AG51" s="198">
        <f t="shared" si="24"/>
        <v>0</v>
      </c>
      <c r="AH51" s="129">
        <f t="shared" si="25"/>
        <v>0</v>
      </c>
      <c r="AI51" s="44"/>
      <c r="AJ51" s="332">
        <f t="shared" si="26"/>
        <v>0</v>
      </c>
    </row>
    <row r="52" spans="1:36" hidden="1" x14ac:dyDescent="0.2">
      <c r="A52" s="44"/>
      <c r="B52" s="105"/>
      <c r="C52" s="106"/>
      <c r="D52" s="235"/>
      <c r="E52" s="235"/>
      <c r="F52" s="229"/>
      <c r="G52" s="229"/>
      <c r="H52" s="232">
        <f t="shared" si="14"/>
        <v>0</v>
      </c>
      <c r="I52" s="107"/>
      <c r="J52" s="108">
        <f t="shared" si="15"/>
        <v>0</v>
      </c>
      <c r="K52" s="177"/>
      <c r="L52" s="116"/>
      <c r="M52" s="109"/>
      <c r="N52" s="109"/>
      <c r="O52" s="109"/>
      <c r="P52" s="109"/>
      <c r="Q52" s="109"/>
      <c r="R52" s="325"/>
      <c r="S52" s="329"/>
      <c r="T52" s="322"/>
      <c r="U52" s="329"/>
      <c r="V52" s="182">
        <f t="shared" si="16"/>
        <v>0</v>
      </c>
      <c r="W52" s="181">
        <f t="shared" si="17"/>
        <v>0</v>
      </c>
      <c r="X52" s="189"/>
      <c r="Y52" s="44"/>
      <c r="Z52" s="29"/>
      <c r="AA52" s="120">
        <f t="shared" si="18"/>
        <v>0</v>
      </c>
      <c r="AB52" s="121">
        <f t="shared" si="19"/>
        <v>0</v>
      </c>
      <c r="AC52" s="121">
        <f t="shared" si="20"/>
        <v>0</v>
      </c>
      <c r="AD52" s="125">
        <f t="shared" si="21"/>
        <v>0</v>
      </c>
      <c r="AE52" s="198">
        <f t="shared" si="22"/>
        <v>0</v>
      </c>
      <c r="AF52" s="198">
        <f t="shared" si="23"/>
        <v>0</v>
      </c>
      <c r="AG52" s="198">
        <f t="shared" si="24"/>
        <v>0</v>
      </c>
      <c r="AH52" s="129">
        <f t="shared" si="25"/>
        <v>0</v>
      </c>
      <c r="AI52" s="44"/>
      <c r="AJ52" s="332">
        <f t="shared" si="26"/>
        <v>0</v>
      </c>
    </row>
    <row r="53" spans="1:36" hidden="1" x14ac:dyDescent="0.2">
      <c r="A53" s="44"/>
      <c r="B53" s="105"/>
      <c r="C53" s="106"/>
      <c r="D53" s="235"/>
      <c r="E53" s="235"/>
      <c r="F53" s="229"/>
      <c r="G53" s="229"/>
      <c r="H53" s="232">
        <f t="shared" si="14"/>
        <v>0</v>
      </c>
      <c r="I53" s="107"/>
      <c r="J53" s="108">
        <f t="shared" si="15"/>
        <v>0</v>
      </c>
      <c r="K53" s="177"/>
      <c r="L53" s="116"/>
      <c r="M53" s="109"/>
      <c r="N53" s="109"/>
      <c r="O53" s="109"/>
      <c r="P53" s="109"/>
      <c r="Q53" s="109"/>
      <c r="R53" s="325"/>
      <c r="S53" s="329"/>
      <c r="T53" s="322"/>
      <c r="U53" s="329"/>
      <c r="V53" s="182">
        <f t="shared" si="16"/>
        <v>0</v>
      </c>
      <c r="W53" s="181">
        <f t="shared" si="17"/>
        <v>0</v>
      </c>
      <c r="X53" s="189"/>
      <c r="Y53" s="44"/>
      <c r="Z53" s="29"/>
      <c r="AA53" s="120">
        <f t="shared" si="18"/>
        <v>0</v>
      </c>
      <c r="AB53" s="121">
        <f t="shared" si="19"/>
        <v>0</v>
      </c>
      <c r="AC53" s="121">
        <f t="shared" si="20"/>
        <v>0</v>
      </c>
      <c r="AD53" s="125">
        <f t="shared" si="21"/>
        <v>0</v>
      </c>
      <c r="AE53" s="198">
        <f t="shared" si="22"/>
        <v>0</v>
      </c>
      <c r="AF53" s="198">
        <f t="shared" si="23"/>
        <v>0</v>
      </c>
      <c r="AG53" s="198">
        <f t="shared" si="24"/>
        <v>0</v>
      </c>
      <c r="AH53" s="129">
        <f t="shared" si="25"/>
        <v>0</v>
      </c>
      <c r="AI53" s="44"/>
      <c r="AJ53" s="332">
        <f t="shared" si="26"/>
        <v>0</v>
      </c>
    </row>
    <row r="54" spans="1:36" hidden="1" x14ac:dyDescent="0.2">
      <c r="A54" s="44"/>
      <c r="B54" s="105"/>
      <c r="C54" s="106"/>
      <c r="D54" s="235"/>
      <c r="E54" s="235"/>
      <c r="F54" s="229"/>
      <c r="G54" s="229"/>
      <c r="H54" s="232">
        <f t="shared" si="14"/>
        <v>0</v>
      </c>
      <c r="I54" s="107"/>
      <c r="J54" s="108">
        <f t="shared" si="15"/>
        <v>0</v>
      </c>
      <c r="K54" s="177"/>
      <c r="L54" s="116"/>
      <c r="M54" s="109"/>
      <c r="N54" s="109"/>
      <c r="O54" s="109"/>
      <c r="P54" s="109"/>
      <c r="Q54" s="109"/>
      <c r="R54" s="325"/>
      <c r="S54" s="329"/>
      <c r="T54" s="322"/>
      <c r="U54" s="329"/>
      <c r="V54" s="182">
        <f t="shared" si="16"/>
        <v>0</v>
      </c>
      <c r="W54" s="181">
        <f t="shared" si="17"/>
        <v>0</v>
      </c>
      <c r="X54" s="189"/>
      <c r="Y54" s="44"/>
      <c r="Z54" s="29"/>
      <c r="AA54" s="120">
        <f t="shared" si="18"/>
        <v>0</v>
      </c>
      <c r="AB54" s="121">
        <f t="shared" si="19"/>
        <v>0</v>
      </c>
      <c r="AC54" s="121">
        <f t="shared" si="20"/>
        <v>0</v>
      </c>
      <c r="AD54" s="125">
        <f t="shared" si="21"/>
        <v>0</v>
      </c>
      <c r="AE54" s="198">
        <f t="shared" si="22"/>
        <v>0</v>
      </c>
      <c r="AF54" s="198">
        <f t="shared" si="23"/>
        <v>0</v>
      </c>
      <c r="AG54" s="198">
        <f t="shared" si="24"/>
        <v>0</v>
      </c>
      <c r="AH54" s="129">
        <f t="shared" si="25"/>
        <v>0</v>
      </c>
      <c r="AI54" s="44"/>
      <c r="AJ54" s="332">
        <f t="shared" si="26"/>
        <v>0</v>
      </c>
    </row>
    <row r="55" spans="1:36" hidden="1" x14ac:dyDescent="0.2">
      <c r="A55" s="44"/>
      <c r="B55" s="105"/>
      <c r="C55" s="106"/>
      <c r="D55" s="235"/>
      <c r="E55" s="235"/>
      <c r="F55" s="229"/>
      <c r="G55" s="229"/>
      <c r="H55" s="232">
        <f t="shared" si="14"/>
        <v>0</v>
      </c>
      <c r="I55" s="107"/>
      <c r="J55" s="108">
        <f t="shared" si="15"/>
        <v>0</v>
      </c>
      <c r="K55" s="177"/>
      <c r="L55" s="116"/>
      <c r="M55" s="109"/>
      <c r="N55" s="109"/>
      <c r="O55" s="109"/>
      <c r="P55" s="109"/>
      <c r="Q55" s="109"/>
      <c r="R55" s="325"/>
      <c r="S55" s="329"/>
      <c r="T55" s="322"/>
      <c r="U55" s="329"/>
      <c r="V55" s="182">
        <f t="shared" si="16"/>
        <v>0</v>
      </c>
      <c r="W55" s="181">
        <f t="shared" si="17"/>
        <v>0</v>
      </c>
      <c r="X55" s="189"/>
      <c r="Y55" s="44"/>
      <c r="Z55" s="29"/>
      <c r="AA55" s="120">
        <f t="shared" si="18"/>
        <v>0</v>
      </c>
      <c r="AB55" s="121">
        <f t="shared" si="19"/>
        <v>0</v>
      </c>
      <c r="AC55" s="121">
        <f t="shared" si="20"/>
        <v>0</v>
      </c>
      <c r="AD55" s="125">
        <f t="shared" si="21"/>
        <v>0</v>
      </c>
      <c r="AE55" s="198">
        <f t="shared" si="22"/>
        <v>0</v>
      </c>
      <c r="AF55" s="198">
        <f t="shared" si="23"/>
        <v>0</v>
      </c>
      <c r="AG55" s="198">
        <f t="shared" si="24"/>
        <v>0</v>
      </c>
      <c r="AH55" s="129">
        <f t="shared" si="25"/>
        <v>0</v>
      </c>
      <c r="AI55" s="44"/>
      <c r="AJ55" s="332">
        <f t="shared" si="26"/>
        <v>0</v>
      </c>
    </row>
    <row r="56" spans="1:36" hidden="1" x14ac:dyDescent="0.2">
      <c r="A56" s="44"/>
      <c r="B56" s="105"/>
      <c r="C56" s="106"/>
      <c r="D56" s="235"/>
      <c r="E56" s="235"/>
      <c r="F56" s="229"/>
      <c r="G56" s="229"/>
      <c r="H56" s="232">
        <f t="shared" si="14"/>
        <v>0</v>
      </c>
      <c r="I56" s="107"/>
      <c r="J56" s="108">
        <f t="shared" si="15"/>
        <v>0</v>
      </c>
      <c r="K56" s="177"/>
      <c r="L56" s="116"/>
      <c r="M56" s="109"/>
      <c r="N56" s="109"/>
      <c r="O56" s="109"/>
      <c r="P56" s="109"/>
      <c r="Q56" s="109"/>
      <c r="R56" s="325"/>
      <c r="S56" s="329"/>
      <c r="T56" s="322"/>
      <c r="U56" s="329"/>
      <c r="V56" s="182">
        <f t="shared" si="16"/>
        <v>0</v>
      </c>
      <c r="W56" s="181">
        <f t="shared" si="17"/>
        <v>0</v>
      </c>
      <c r="X56" s="189"/>
      <c r="Y56" s="44"/>
      <c r="Z56" s="29"/>
      <c r="AA56" s="120">
        <f t="shared" si="18"/>
        <v>0</v>
      </c>
      <c r="AB56" s="121">
        <f t="shared" si="19"/>
        <v>0</v>
      </c>
      <c r="AC56" s="121">
        <f t="shared" si="20"/>
        <v>0</v>
      </c>
      <c r="AD56" s="125">
        <f t="shared" si="21"/>
        <v>0</v>
      </c>
      <c r="AE56" s="198">
        <f t="shared" si="22"/>
        <v>0</v>
      </c>
      <c r="AF56" s="198">
        <f t="shared" si="23"/>
        <v>0</v>
      </c>
      <c r="AG56" s="198">
        <f t="shared" si="24"/>
        <v>0</v>
      </c>
      <c r="AH56" s="129">
        <f t="shared" si="25"/>
        <v>0</v>
      </c>
      <c r="AI56" s="44"/>
      <c r="AJ56" s="332">
        <f t="shared" si="26"/>
        <v>0</v>
      </c>
    </row>
    <row r="57" spans="1:36" hidden="1" x14ac:dyDescent="0.2">
      <c r="A57" s="44"/>
      <c r="B57" s="105"/>
      <c r="C57" s="106"/>
      <c r="D57" s="235"/>
      <c r="E57" s="235"/>
      <c r="F57" s="229"/>
      <c r="G57" s="229"/>
      <c r="H57" s="232">
        <f t="shared" si="14"/>
        <v>0</v>
      </c>
      <c r="I57" s="107"/>
      <c r="J57" s="108">
        <f t="shared" si="15"/>
        <v>0</v>
      </c>
      <c r="K57" s="177"/>
      <c r="L57" s="116"/>
      <c r="M57" s="109"/>
      <c r="N57" s="109"/>
      <c r="O57" s="109"/>
      <c r="P57" s="109"/>
      <c r="Q57" s="109"/>
      <c r="R57" s="325"/>
      <c r="S57" s="329"/>
      <c r="T57" s="322"/>
      <c r="U57" s="329"/>
      <c r="V57" s="182">
        <f t="shared" si="16"/>
        <v>0</v>
      </c>
      <c r="W57" s="181">
        <f t="shared" si="17"/>
        <v>0</v>
      </c>
      <c r="X57" s="189"/>
      <c r="Y57" s="44"/>
      <c r="Z57" s="29"/>
      <c r="AA57" s="120">
        <f t="shared" si="18"/>
        <v>0</v>
      </c>
      <c r="AB57" s="121">
        <f t="shared" si="19"/>
        <v>0</v>
      </c>
      <c r="AC57" s="121">
        <f t="shared" si="20"/>
        <v>0</v>
      </c>
      <c r="AD57" s="125">
        <f t="shared" si="21"/>
        <v>0</v>
      </c>
      <c r="AE57" s="198">
        <f t="shared" si="22"/>
        <v>0</v>
      </c>
      <c r="AF57" s="198">
        <f t="shared" si="23"/>
        <v>0</v>
      </c>
      <c r="AG57" s="198">
        <f t="shared" si="24"/>
        <v>0</v>
      </c>
      <c r="AH57" s="129">
        <f t="shared" si="25"/>
        <v>0</v>
      </c>
      <c r="AI57" s="44"/>
      <c r="AJ57" s="332">
        <f t="shared" si="26"/>
        <v>0</v>
      </c>
    </row>
    <row r="58" spans="1:36" hidden="1" x14ac:dyDescent="0.2">
      <c r="A58" s="44"/>
      <c r="B58" s="105"/>
      <c r="C58" s="106"/>
      <c r="D58" s="235"/>
      <c r="E58" s="235"/>
      <c r="F58" s="229"/>
      <c r="G58" s="229"/>
      <c r="H58" s="232">
        <f t="shared" si="14"/>
        <v>0</v>
      </c>
      <c r="I58" s="107"/>
      <c r="J58" s="108">
        <f t="shared" si="15"/>
        <v>0</v>
      </c>
      <c r="K58" s="177"/>
      <c r="L58" s="116"/>
      <c r="M58" s="109"/>
      <c r="N58" s="109"/>
      <c r="O58" s="109"/>
      <c r="P58" s="109"/>
      <c r="Q58" s="109"/>
      <c r="R58" s="325"/>
      <c r="S58" s="329"/>
      <c r="T58" s="322"/>
      <c r="U58" s="329"/>
      <c r="V58" s="182">
        <f t="shared" si="16"/>
        <v>0</v>
      </c>
      <c r="W58" s="181">
        <f t="shared" si="17"/>
        <v>0</v>
      </c>
      <c r="X58" s="189"/>
      <c r="Y58" s="44"/>
      <c r="Z58" s="29"/>
      <c r="AA58" s="120">
        <f t="shared" si="18"/>
        <v>0</v>
      </c>
      <c r="AB58" s="121">
        <f t="shared" si="19"/>
        <v>0</v>
      </c>
      <c r="AC58" s="121">
        <f t="shared" si="20"/>
        <v>0</v>
      </c>
      <c r="AD58" s="125">
        <f t="shared" si="21"/>
        <v>0</v>
      </c>
      <c r="AE58" s="198">
        <f t="shared" si="22"/>
        <v>0</v>
      </c>
      <c r="AF58" s="198">
        <f t="shared" si="23"/>
        <v>0</v>
      </c>
      <c r="AG58" s="198">
        <f t="shared" si="24"/>
        <v>0</v>
      </c>
      <c r="AH58" s="129">
        <f t="shared" si="25"/>
        <v>0</v>
      </c>
      <c r="AI58" s="44"/>
      <c r="AJ58" s="332">
        <f t="shared" si="26"/>
        <v>0</v>
      </c>
    </row>
    <row r="59" spans="1:36" hidden="1" x14ac:dyDescent="0.2">
      <c r="A59" s="44"/>
      <c r="B59" s="105"/>
      <c r="C59" s="106"/>
      <c r="D59" s="235"/>
      <c r="E59" s="235"/>
      <c r="F59" s="229"/>
      <c r="G59" s="229"/>
      <c r="H59" s="232">
        <f t="shared" si="14"/>
        <v>0</v>
      </c>
      <c r="I59" s="107"/>
      <c r="J59" s="108">
        <f t="shared" si="15"/>
        <v>0</v>
      </c>
      <c r="K59" s="177"/>
      <c r="L59" s="116"/>
      <c r="M59" s="109"/>
      <c r="N59" s="109"/>
      <c r="O59" s="109"/>
      <c r="P59" s="109"/>
      <c r="Q59" s="109"/>
      <c r="R59" s="325"/>
      <c r="S59" s="329"/>
      <c r="T59" s="322"/>
      <c r="U59" s="329"/>
      <c r="V59" s="182">
        <f t="shared" si="16"/>
        <v>0</v>
      </c>
      <c r="W59" s="181">
        <f t="shared" si="17"/>
        <v>0</v>
      </c>
      <c r="X59" s="189"/>
      <c r="Y59" s="44"/>
      <c r="Z59" s="29"/>
      <c r="AA59" s="120">
        <f t="shared" si="18"/>
        <v>0</v>
      </c>
      <c r="AB59" s="121">
        <f t="shared" si="19"/>
        <v>0</v>
      </c>
      <c r="AC59" s="121">
        <f t="shared" si="20"/>
        <v>0</v>
      </c>
      <c r="AD59" s="125">
        <f t="shared" si="21"/>
        <v>0</v>
      </c>
      <c r="AE59" s="198">
        <f t="shared" si="22"/>
        <v>0</v>
      </c>
      <c r="AF59" s="198">
        <f t="shared" si="23"/>
        <v>0</v>
      </c>
      <c r="AG59" s="198">
        <f t="shared" si="24"/>
        <v>0</v>
      </c>
      <c r="AH59" s="129">
        <f t="shared" si="25"/>
        <v>0</v>
      </c>
      <c r="AI59" s="44"/>
      <c r="AJ59" s="332">
        <f t="shared" si="26"/>
        <v>0</v>
      </c>
    </row>
    <row r="60" spans="1:36" hidden="1" x14ac:dyDescent="0.2">
      <c r="A60" s="44"/>
      <c r="B60" s="105"/>
      <c r="C60" s="106"/>
      <c r="D60" s="235"/>
      <c r="E60" s="235"/>
      <c r="F60" s="229"/>
      <c r="G60" s="229"/>
      <c r="H60" s="232">
        <f t="shared" si="14"/>
        <v>0</v>
      </c>
      <c r="I60" s="107"/>
      <c r="J60" s="108">
        <f t="shared" si="15"/>
        <v>0</v>
      </c>
      <c r="K60" s="177"/>
      <c r="L60" s="116"/>
      <c r="M60" s="109"/>
      <c r="N60" s="109"/>
      <c r="O60" s="109"/>
      <c r="P60" s="109"/>
      <c r="Q60" s="109"/>
      <c r="R60" s="325"/>
      <c r="S60" s="329"/>
      <c r="T60" s="322"/>
      <c r="U60" s="329"/>
      <c r="V60" s="182">
        <f t="shared" si="16"/>
        <v>0</v>
      </c>
      <c r="W60" s="181">
        <f t="shared" si="17"/>
        <v>0</v>
      </c>
      <c r="X60" s="189"/>
      <c r="Y60" s="44"/>
      <c r="Z60" s="29"/>
      <c r="AA60" s="120">
        <f t="shared" si="18"/>
        <v>0</v>
      </c>
      <c r="AB60" s="121">
        <f t="shared" si="19"/>
        <v>0</v>
      </c>
      <c r="AC60" s="121">
        <f t="shared" si="20"/>
        <v>0</v>
      </c>
      <c r="AD60" s="125">
        <f t="shared" si="21"/>
        <v>0</v>
      </c>
      <c r="AE60" s="198">
        <f t="shared" si="22"/>
        <v>0</v>
      </c>
      <c r="AF60" s="198">
        <f t="shared" si="23"/>
        <v>0</v>
      </c>
      <c r="AG60" s="198">
        <f t="shared" si="24"/>
        <v>0</v>
      </c>
      <c r="AH60" s="129">
        <f t="shared" si="25"/>
        <v>0</v>
      </c>
      <c r="AI60" s="44"/>
      <c r="AJ60" s="332">
        <f t="shared" si="26"/>
        <v>0</v>
      </c>
    </row>
    <row r="61" spans="1:36" hidden="1" x14ac:dyDescent="0.2">
      <c r="A61" s="44"/>
      <c r="B61" s="105"/>
      <c r="C61" s="106"/>
      <c r="D61" s="235"/>
      <c r="E61" s="235"/>
      <c r="F61" s="229"/>
      <c r="G61" s="229"/>
      <c r="H61" s="232">
        <f t="shared" si="14"/>
        <v>0</v>
      </c>
      <c r="I61" s="107"/>
      <c r="J61" s="108">
        <f t="shared" si="15"/>
        <v>0</v>
      </c>
      <c r="K61" s="177"/>
      <c r="L61" s="116"/>
      <c r="M61" s="109"/>
      <c r="N61" s="109"/>
      <c r="O61" s="109"/>
      <c r="P61" s="109"/>
      <c r="Q61" s="109"/>
      <c r="R61" s="325"/>
      <c r="S61" s="329"/>
      <c r="T61" s="322"/>
      <c r="U61" s="329"/>
      <c r="V61" s="182">
        <f t="shared" si="16"/>
        <v>0</v>
      </c>
      <c r="W61" s="181">
        <f t="shared" si="17"/>
        <v>0</v>
      </c>
      <c r="X61" s="189"/>
      <c r="Y61" s="44"/>
      <c r="Z61" s="29"/>
      <c r="AA61" s="120">
        <f t="shared" si="18"/>
        <v>0</v>
      </c>
      <c r="AB61" s="121">
        <f t="shared" si="19"/>
        <v>0</v>
      </c>
      <c r="AC61" s="121">
        <f t="shared" si="20"/>
        <v>0</v>
      </c>
      <c r="AD61" s="125">
        <f t="shared" si="21"/>
        <v>0</v>
      </c>
      <c r="AE61" s="198">
        <f t="shared" si="22"/>
        <v>0</v>
      </c>
      <c r="AF61" s="198">
        <f t="shared" si="23"/>
        <v>0</v>
      </c>
      <c r="AG61" s="198">
        <f t="shared" si="24"/>
        <v>0</v>
      </c>
      <c r="AH61" s="129">
        <f t="shared" si="25"/>
        <v>0</v>
      </c>
      <c r="AI61" s="44"/>
      <c r="AJ61" s="332">
        <f t="shared" si="26"/>
        <v>0</v>
      </c>
    </row>
    <row r="62" spans="1:36" hidden="1" x14ac:dyDescent="0.2">
      <c r="A62" s="44"/>
      <c r="B62" s="105"/>
      <c r="C62" s="106"/>
      <c r="D62" s="235"/>
      <c r="E62" s="235"/>
      <c r="F62" s="229"/>
      <c r="G62" s="229"/>
      <c r="H62" s="232">
        <f t="shared" si="14"/>
        <v>0</v>
      </c>
      <c r="I62" s="107"/>
      <c r="J62" s="108">
        <f t="shared" si="15"/>
        <v>0</v>
      </c>
      <c r="K62" s="177"/>
      <c r="L62" s="116"/>
      <c r="M62" s="109"/>
      <c r="N62" s="109"/>
      <c r="O62" s="109"/>
      <c r="P62" s="109"/>
      <c r="Q62" s="109"/>
      <c r="R62" s="325"/>
      <c r="S62" s="329"/>
      <c r="T62" s="322"/>
      <c r="U62" s="329"/>
      <c r="V62" s="182">
        <f t="shared" si="16"/>
        <v>0</v>
      </c>
      <c r="W62" s="181">
        <f t="shared" si="17"/>
        <v>0</v>
      </c>
      <c r="X62" s="189"/>
      <c r="Y62" s="44"/>
      <c r="Z62" s="29"/>
      <c r="AA62" s="120">
        <f t="shared" si="18"/>
        <v>0</v>
      </c>
      <c r="AB62" s="121">
        <f t="shared" si="19"/>
        <v>0</v>
      </c>
      <c r="AC62" s="121">
        <f t="shared" si="20"/>
        <v>0</v>
      </c>
      <c r="AD62" s="125">
        <f t="shared" si="21"/>
        <v>0</v>
      </c>
      <c r="AE62" s="198">
        <f t="shared" si="22"/>
        <v>0</v>
      </c>
      <c r="AF62" s="198">
        <f t="shared" si="23"/>
        <v>0</v>
      </c>
      <c r="AG62" s="198">
        <f t="shared" si="24"/>
        <v>0</v>
      </c>
      <c r="AH62" s="129">
        <f t="shared" si="25"/>
        <v>0</v>
      </c>
      <c r="AI62" s="44"/>
      <c r="AJ62" s="332">
        <f t="shared" si="26"/>
        <v>0</v>
      </c>
    </row>
    <row r="63" spans="1:36" hidden="1" x14ac:dyDescent="0.2">
      <c r="A63" s="44"/>
      <c r="B63" s="105"/>
      <c r="C63" s="106"/>
      <c r="D63" s="235"/>
      <c r="E63" s="235"/>
      <c r="F63" s="229"/>
      <c r="G63" s="229"/>
      <c r="H63" s="232">
        <f t="shared" si="14"/>
        <v>0</v>
      </c>
      <c r="I63" s="107"/>
      <c r="J63" s="108">
        <f t="shared" si="15"/>
        <v>0</v>
      </c>
      <c r="K63" s="177"/>
      <c r="L63" s="116"/>
      <c r="M63" s="109"/>
      <c r="N63" s="109"/>
      <c r="O63" s="109"/>
      <c r="P63" s="109"/>
      <c r="Q63" s="109"/>
      <c r="R63" s="325"/>
      <c r="S63" s="329"/>
      <c r="T63" s="322"/>
      <c r="U63" s="329"/>
      <c r="V63" s="182">
        <f t="shared" si="16"/>
        <v>0</v>
      </c>
      <c r="W63" s="181">
        <f t="shared" si="17"/>
        <v>0</v>
      </c>
      <c r="X63" s="189"/>
      <c r="Y63" s="44"/>
      <c r="Z63" s="29"/>
      <c r="AA63" s="120">
        <f t="shared" si="18"/>
        <v>0</v>
      </c>
      <c r="AB63" s="121">
        <f t="shared" si="19"/>
        <v>0</v>
      </c>
      <c r="AC63" s="121">
        <f t="shared" si="20"/>
        <v>0</v>
      </c>
      <c r="AD63" s="125">
        <f t="shared" si="21"/>
        <v>0</v>
      </c>
      <c r="AE63" s="198">
        <f t="shared" si="22"/>
        <v>0</v>
      </c>
      <c r="AF63" s="198">
        <f t="shared" si="23"/>
        <v>0</v>
      </c>
      <c r="AG63" s="198">
        <f t="shared" si="24"/>
        <v>0</v>
      </c>
      <c r="AH63" s="129">
        <f t="shared" si="25"/>
        <v>0</v>
      </c>
      <c r="AI63" s="44"/>
      <c r="AJ63" s="332">
        <f t="shared" si="26"/>
        <v>0</v>
      </c>
    </row>
    <row r="64" spans="1:36" hidden="1" x14ac:dyDescent="0.2">
      <c r="A64" s="44"/>
      <c r="B64" s="105"/>
      <c r="C64" s="106"/>
      <c r="D64" s="235"/>
      <c r="E64" s="235"/>
      <c r="F64" s="229"/>
      <c r="G64" s="229"/>
      <c r="H64" s="232">
        <f t="shared" si="14"/>
        <v>0</v>
      </c>
      <c r="I64" s="107"/>
      <c r="J64" s="108">
        <f t="shared" si="15"/>
        <v>0</v>
      </c>
      <c r="K64" s="177"/>
      <c r="L64" s="116"/>
      <c r="M64" s="109"/>
      <c r="N64" s="109"/>
      <c r="O64" s="109"/>
      <c r="P64" s="109"/>
      <c r="Q64" s="109"/>
      <c r="R64" s="325"/>
      <c r="S64" s="329"/>
      <c r="T64" s="322"/>
      <c r="U64" s="329"/>
      <c r="V64" s="182">
        <f t="shared" si="16"/>
        <v>0</v>
      </c>
      <c r="W64" s="181">
        <f t="shared" si="17"/>
        <v>0</v>
      </c>
      <c r="X64" s="189"/>
      <c r="Y64" s="44"/>
      <c r="Z64" s="29"/>
      <c r="AA64" s="120">
        <f t="shared" si="18"/>
        <v>0</v>
      </c>
      <c r="AB64" s="121">
        <f t="shared" si="19"/>
        <v>0</v>
      </c>
      <c r="AC64" s="121">
        <f t="shared" si="20"/>
        <v>0</v>
      </c>
      <c r="AD64" s="125">
        <f t="shared" si="21"/>
        <v>0</v>
      </c>
      <c r="AE64" s="198">
        <f t="shared" si="22"/>
        <v>0</v>
      </c>
      <c r="AF64" s="198">
        <f t="shared" si="23"/>
        <v>0</v>
      </c>
      <c r="AG64" s="198">
        <f t="shared" si="24"/>
        <v>0</v>
      </c>
      <c r="AH64" s="129">
        <f t="shared" si="25"/>
        <v>0</v>
      </c>
      <c r="AI64" s="44"/>
      <c r="AJ64" s="332">
        <f t="shared" si="26"/>
        <v>0</v>
      </c>
    </row>
    <row r="65" spans="1:36" hidden="1" x14ac:dyDescent="0.2">
      <c r="A65" s="44"/>
      <c r="B65" s="105"/>
      <c r="C65" s="106"/>
      <c r="D65" s="235"/>
      <c r="E65" s="235"/>
      <c r="F65" s="229"/>
      <c r="G65" s="229"/>
      <c r="H65" s="232">
        <f t="shared" si="14"/>
        <v>0</v>
      </c>
      <c r="I65" s="107"/>
      <c r="J65" s="108">
        <f t="shared" si="15"/>
        <v>0</v>
      </c>
      <c r="K65" s="177"/>
      <c r="L65" s="116"/>
      <c r="M65" s="109"/>
      <c r="N65" s="109"/>
      <c r="O65" s="109"/>
      <c r="P65" s="109"/>
      <c r="Q65" s="109"/>
      <c r="R65" s="325"/>
      <c r="S65" s="329"/>
      <c r="T65" s="322"/>
      <c r="U65" s="329"/>
      <c r="V65" s="182">
        <f t="shared" si="16"/>
        <v>0</v>
      </c>
      <c r="W65" s="181">
        <f t="shared" si="17"/>
        <v>0</v>
      </c>
      <c r="X65" s="189"/>
      <c r="Y65" s="44"/>
      <c r="Z65" s="29"/>
      <c r="AA65" s="120">
        <f t="shared" si="18"/>
        <v>0</v>
      </c>
      <c r="AB65" s="121">
        <f t="shared" si="19"/>
        <v>0</v>
      </c>
      <c r="AC65" s="121">
        <f t="shared" si="20"/>
        <v>0</v>
      </c>
      <c r="AD65" s="125">
        <f t="shared" si="21"/>
        <v>0</v>
      </c>
      <c r="AE65" s="198">
        <f t="shared" si="22"/>
        <v>0</v>
      </c>
      <c r="AF65" s="198">
        <f t="shared" si="23"/>
        <v>0</v>
      </c>
      <c r="AG65" s="198">
        <f t="shared" si="24"/>
        <v>0</v>
      </c>
      <c r="AH65" s="129">
        <f t="shared" si="25"/>
        <v>0</v>
      </c>
      <c r="AI65" s="44"/>
      <c r="AJ65" s="332">
        <f t="shared" si="26"/>
        <v>0</v>
      </c>
    </row>
    <row r="66" spans="1:36" hidden="1" x14ac:dyDescent="0.2">
      <c r="A66" s="44"/>
      <c r="B66" s="105"/>
      <c r="C66" s="106"/>
      <c r="D66" s="235"/>
      <c r="E66" s="235"/>
      <c r="F66" s="229"/>
      <c r="G66" s="229"/>
      <c r="H66" s="232">
        <f t="shared" si="14"/>
        <v>0</v>
      </c>
      <c r="I66" s="107"/>
      <c r="J66" s="108">
        <f t="shared" si="15"/>
        <v>0</v>
      </c>
      <c r="K66" s="177"/>
      <c r="L66" s="116"/>
      <c r="M66" s="109"/>
      <c r="N66" s="109"/>
      <c r="O66" s="109"/>
      <c r="P66" s="109"/>
      <c r="Q66" s="109"/>
      <c r="R66" s="325"/>
      <c r="S66" s="329"/>
      <c r="T66" s="322"/>
      <c r="U66" s="329"/>
      <c r="V66" s="182">
        <f t="shared" si="16"/>
        <v>0</v>
      </c>
      <c r="W66" s="181">
        <f t="shared" si="17"/>
        <v>0</v>
      </c>
      <c r="X66" s="189"/>
      <c r="Y66" s="44"/>
      <c r="Z66" s="29"/>
      <c r="AA66" s="120">
        <f t="shared" si="18"/>
        <v>0</v>
      </c>
      <c r="AB66" s="121">
        <f t="shared" si="19"/>
        <v>0</v>
      </c>
      <c r="AC66" s="121">
        <f t="shared" si="20"/>
        <v>0</v>
      </c>
      <c r="AD66" s="125">
        <f t="shared" si="21"/>
        <v>0</v>
      </c>
      <c r="AE66" s="198">
        <f t="shared" si="22"/>
        <v>0</v>
      </c>
      <c r="AF66" s="198">
        <f t="shared" si="23"/>
        <v>0</v>
      </c>
      <c r="AG66" s="198">
        <f t="shared" si="24"/>
        <v>0</v>
      </c>
      <c r="AH66" s="129">
        <f t="shared" si="25"/>
        <v>0</v>
      </c>
      <c r="AI66" s="44"/>
      <c r="AJ66" s="332">
        <f t="shared" si="26"/>
        <v>0</v>
      </c>
    </row>
    <row r="67" spans="1:36" hidden="1" x14ac:dyDescent="0.2">
      <c r="A67" s="44"/>
      <c r="B67" s="105"/>
      <c r="C67" s="106"/>
      <c r="D67" s="235"/>
      <c r="E67" s="235"/>
      <c r="F67" s="229"/>
      <c r="G67" s="229"/>
      <c r="H67" s="232">
        <f t="shared" si="14"/>
        <v>0</v>
      </c>
      <c r="I67" s="107"/>
      <c r="J67" s="108">
        <f t="shared" si="15"/>
        <v>0</v>
      </c>
      <c r="K67" s="177"/>
      <c r="L67" s="116"/>
      <c r="M67" s="109"/>
      <c r="N67" s="109"/>
      <c r="O67" s="109"/>
      <c r="P67" s="109"/>
      <c r="Q67" s="109"/>
      <c r="R67" s="325"/>
      <c r="S67" s="329"/>
      <c r="T67" s="322"/>
      <c r="U67" s="329"/>
      <c r="V67" s="182">
        <f t="shared" si="16"/>
        <v>0</v>
      </c>
      <c r="W67" s="181">
        <f t="shared" si="17"/>
        <v>0</v>
      </c>
      <c r="X67" s="189"/>
      <c r="Y67" s="44"/>
      <c r="Z67" s="29"/>
      <c r="AA67" s="120">
        <f t="shared" si="18"/>
        <v>0</v>
      </c>
      <c r="AB67" s="121">
        <f t="shared" si="19"/>
        <v>0</v>
      </c>
      <c r="AC67" s="121">
        <f t="shared" si="20"/>
        <v>0</v>
      </c>
      <c r="AD67" s="125">
        <f t="shared" si="21"/>
        <v>0</v>
      </c>
      <c r="AE67" s="198">
        <f t="shared" si="22"/>
        <v>0</v>
      </c>
      <c r="AF67" s="198">
        <f t="shared" si="23"/>
        <v>0</v>
      </c>
      <c r="AG67" s="198">
        <f t="shared" si="24"/>
        <v>0</v>
      </c>
      <c r="AH67" s="129">
        <f t="shared" si="25"/>
        <v>0</v>
      </c>
      <c r="AI67" s="44"/>
      <c r="AJ67" s="332">
        <f t="shared" si="26"/>
        <v>0</v>
      </c>
    </row>
    <row r="68" spans="1:36" hidden="1" x14ac:dyDescent="0.2">
      <c r="A68" s="44"/>
      <c r="B68" s="105"/>
      <c r="C68" s="106"/>
      <c r="D68" s="235"/>
      <c r="E68" s="235"/>
      <c r="F68" s="229"/>
      <c r="G68" s="229"/>
      <c r="H68" s="232">
        <f t="shared" si="14"/>
        <v>0</v>
      </c>
      <c r="I68" s="107"/>
      <c r="J68" s="108">
        <f t="shared" si="15"/>
        <v>0</v>
      </c>
      <c r="K68" s="177"/>
      <c r="L68" s="116"/>
      <c r="M68" s="109"/>
      <c r="N68" s="109"/>
      <c r="O68" s="109"/>
      <c r="P68" s="109"/>
      <c r="Q68" s="109"/>
      <c r="R68" s="325"/>
      <c r="S68" s="329"/>
      <c r="T68" s="322"/>
      <c r="U68" s="329"/>
      <c r="V68" s="182">
        <f t="shared" si="16"/>
        <v>0</v>
      </c>
      <c r="W68" s="181">
        <f t="shared" si="17"/>
        <v>0</v>
      </c>
      <c r="X68" s="189"/>
      <c r="Y68" s="44"/>
      <c r="Z68" s="29"/>
      <c r="AA68" s="120">
        <f t="shared" si="18"/>
        <v>0</v>
      </c>
      <c r="AB68" s="121">
        <f t="shared" si="19"/>
        <v>0</v>
      </c>
      <c r="AC68" s="121">
        <f t="shared" si="20"/>
        <v>0</v>
      </c>
      <c r="AD68" s="125">
        <f t="shared" si="21"/>
        <v>0</v>
      </c>
      <c r="AE68" s="198">
        <f t="shared" si="22"/>
        <v>0</v>
      </c>
      <c r="AF68" s="198">
        <f t="shared" si="23"/>
        <v>0</v>
      </c>
      <c r="AG68" s="198">
        <f t="shared" si="24"/>
        <v>0</v>
      </c>
      <c r="AH68" s="129">
        <f t="shared" si="25"/>
        <v>0</v>
      </c>
      <c r="AI68" s="44"/>
      <c r="AJ68" s="332">
        <f t="shared" si="26"/>
        <v>0</v>
      </c>
    </row>
    <row r="69" spans="1:36" hidden="1" x14ac:dyDescent="0.2">
      <c r="A69" s="44"/>
      <c r="B69" s="105"/>
      <c r="C69" s="106"/>
      <c r="D69" s="235"/>
      <c r="E69" s="235"/>
      <c r="F69" s="229"/>
      <c r="G69" s="229"/>
      <c r="H69" s="232">
        <f t="shared" si="14"/>
        <v>0</v>
      </c>
      <c r="I69" s="107"/>
      <c r="J69" s="108">
        <f t="shared" si="15"/>
        <v>0</v>
      </c>
      <c r="K69" s="177"/>
      <c r="L69" s="116"/>
      <c r="M69" s="109"/>
      <c r="N69" s="109"/>
      <c r="O69" s="109"/>
      <c r="P69" s="109"/>
      <c r="Q69" s="109"/>
      <c r="R69" s="325"/>
      <c r="S69" s="329"/>
      <c r="T69" s="322"/>
      <c r="U69" s="329"/>
      <c r="V69" s="182">
        <f t="shared" si="16"/>
        <v>0</v>
      </c>
      <c r="W69" s="181">
        <f t="shared" si="17"/>
        <v>0</v>
      </c>
      <c r="X69" s="189"/>
      <c r="Y69" s="44"/>
      <c r="Z69" s="29"/>
      <c r="AA69" s="120">
        <f t="shared" si="18"/>
        <v>0</v>
      </c>
      <c r="AB69" s="121">
        <f t="shared" si="19"/>
        <v>0</v>
      </c>
      <c r="AC69" s="121">
        <f t="shared" si="20"/>
        <v>0</v>
      </c>
      <c r="AD69" s="125">
        <f t="shared" si="21"/>
        <v>0</v>
      </c>
      <c r="AE69" s="198">
        <f t="shared" si="22"/>
        <v>0</v>
      </c>
      <c r="AF69" s="198">
        <f t="shared" si="23"/>
        <v>0</v>
      </c>
      <c r="AG69" s="198">
        <f t="shared" si="24"/>
        <v>0</v>
      </c>
      <c r="AH69" s="129">
        <f t="shared" si="25"/>
        <v>0</v>
      </c>
      <c r="AI69" s="44"/>
      <c r="AJ69" s="332">
        <f t="shared" si="26"/>
        <v>0</v>
      </c>
    </row>
    <row r="70" spans="1:36" hidden="1" x14ac:dyDescent="0.2">
      <c r="A70" s="44"/>
      <c r="B70" s="105"/>
      <c r="C70" s="106"/>
      <c r="D70" s="235"/>
      <c r="E70" s="235"/>
      <c r="F70" s="229"/>
      <c r="G70" s="229"/>
      <c r="H70" s="232">
        <f t="shared" si="14"/>
        <v>0</v>
      </c>
      <c r="I70" s="107"/>
      <c r="J70" s="108">
        <f t="shared" si="15"/>
        <v>0</v>
      </c>
      <c r="K70" s="177"/>
      <c r="L70" s="116"/>
      <c r="M70" s="109"/>
      <c r="N70" s="109"/>
      <c r="O70" s="109"/>
      <c r="P70" s="109"/>
      <c r="Q70" s="109"/>
      <c r="R70" s="325"/>
      <c r="S70" s="329"/>
      <c r="T70" s="322"/>
      <c r="U70" s="329"/>
      <c r="V70" s="182">
        <f t="shared" si="16"/>
        <v>0</v>
      </c>
      <c r="W70" s="181">
        <f t="shared" si="17"/>
        <v>0</v>
      </c>
      <c r="X70" s="189"/>
      <c r="Y70" s="44"/>
      <c r="Z70" s="29"/>
      <c r="AA70" s="120">
        <f t="shared" si="18"/>
        <v>0</v>
      </c>
      <c r="AB70" s="121">
        <f t="shared" si="19"/>
        <v>0</v>
      </c>
      <c r="AC70" s="121">
        <f t="shared" si="20"/>
        <v>0</v>
      </c>
      <c r="AD70" s="125">
        <f t="shared" si="21"/>
        <v>0</v>
      </c>
      <c r="AE70" s="198">
        <f t="shared" si="22"/>
        <v>0</v>
      </c>
      <c r="AF70" s="198">
        <f t="shared" si="23"/>
        <v>0</v>
      </c>
      <c r="AG70" s="198">
        <f t="shared" si="24"/>
        <v>0</v>
      </c>
      <c r="AH70" s="129">
        <f t="shared" si="25"/>
        <v>0</v>
      </c>
      <c r="AI70" s="44"/>
      <c r="AJ70" s="332">
        <f t="shared" si="26"/>
        <v>0</v>
      </c>
    </row>
    <row r="71" spans="1:36" hidden="1" x14ac:dyDescent="0.2">
      <c r="A71" s="44"/>
      <c r="B71" s="105"/>
      <c r="C71" s="106"/>
      <c r="D71" s="235"/>
      <c r="E71" s="235"/>
      <c r="F71" s="229"/>
      <c r="G71" s="229"/>
      <c r="H71" s="232">
        <f t="shared" ref="H71:H91" si="27">IF(OR(F71=0,G71=0),0,ROUND(DAYS360(F71,G71)/30,1))</f>
        <v>0</v>
      </c>
      <c r="I71" s="107"/>
      <c r="J71" s="108">
        <f t="shared" ref="J71:J91" si="28">I71*C71*H71</f>
        <v>0</v>
      </c>
      <c r="K71" s="177"/>
      <c r="L71" s="116"/>
      <c r="M71" s="109"/>
      <c r="N71" s="109"/>
      <c r="O71" s="109"/>
      <c r="P71" s="109"/>
      <c r="Q71" s="109"/>
      <c r="R71" s="325"/>
      <c r="S71" s="329"/>
      <c r="T71" s="322"/>
      <c r="U71" s="329"/>
      <c r="V71" s="182">
        <f t="shared" ref="V71:V91" si="29">SUM(L71:T71)</f>
        <v>0</v>
      </c>
      <c r="W71" s="181">
        <f t="shared" ref="W71:W91" si="30">IF(AND(L71=0,M71=0,N71=0,O71=0,P71=0,Q71=0,R71=0,T71=0),0,IF(V71&lt;&gt;1,1,0))</f>
        <v>0</v>
      </c>
      <c r="X71" s="189"/>
      <c r="Y71" s="44"/>
      <c r="Z71" s="29"/>
      <c r="AA71" s="120">
        <f t="shared" ref="AA71:AA91" si="31">J71*L71</f>
        <v>0</v>
      </c>
      <c r="AB71" s="121">
        <f t="shared" ref="AB71:AB91" si="32">M71*J71</f>
        <v>0</v>
      </c>
      <c r="AC71" s="121">
        <f t="shared" ref="AC71:AC91" si="33">N71*J71</f>
        <v>0</v>
      </c>
      <c r="AD71" s="125">
        <f t="shared" ref="AD71:AD91" si="34">O71*J71</f>
        <v>0</v>
      </c>
      <c r="AE71" s="198">
        <f t="shared" ref="AE71:AE91" si="35">P71*J71</f>
        <v>0</v>
      </c>
      <c r="AF71" s="198">
        <f t="shared" ref="AF71:AF91" si="36">Q71*J71</f>
        <v>0</v>
      </c>
      <c r="AG71" s="198">
        <f t="shared" ref="AG71:AG91" si="37">R71*J71</f>
        <v>0</v>
      </c>
      <c r="AH71" s="129">
        <f t="shared" ref="AH71:AH91" si="38">SUM(AA71:AG71)</f>
        <v>0</v>
      </c>
      <c r="AI71" s="44"/>
      <c r="AJ71" s="332">
        <f t="shared" ref="AJ71:AJ91" si="39">T71*J71</f>
        <v>0</v>
      </c>
    </row>
    <row r="72" spans="1:36" hidden="1" x14ac:dyDescent="0.2">
      <c r="A72" s="44"/>
      <c r="B72" s="105"/>
      <c r="C72" s="106"/>
      <c r="D72" s="235"/>
      <c r="E72" s="235"/>
      <c r="F72" s="229"/>
      <c r="G72" s="229"/>
      <c r="H72" s="232">
        <f t="shared" si="27"/>
        <v>0</v>
      </c>
      <c r="I72" s="107"/>
      <c r="J72" s="108">
        <f t="shared" si="28"/>
        <v>0</v>
      </c>
      <c r="K72" s="177"/>
      <c r="L72" s="116"/>
      <c r="M72" s="109"/>
      <c r="N72" s="109"/>
      <c r="O72" s="109"/>
      <c r="P72" s="109"/>
      <c r="Q72" s="109"/>
      <c r="R72" s="325"/>
      <c r="S72" s="329"/>
      <c r="T72" s="322"/>
      <c r="U72" s="329"/>
      <c r="V72" s="182">
        <f t="shared" si="29"/>
        <v>0</v>
      </c>
      <c r="W72" s="181">
        <f t="shared" si="30"/>
        <v>0</v>
      </c>
      <c r="X72" s="189"/>
      <c r="Y72" s="44"/>
      <c r="Z72" s="29"/>
      <c r="AA72" s="120">
        <f t="shared" si="31"/>
        <v>0</v>
      </c>
      <c r="AB72" s="121">
        <f t="shared" si="32"/>
        <v>0</v>
      </c>
      <c r="AC72" s="121">
        <f t="shared" si="33"/>
        <v>0</v>
      </c>
      <c r="AD72" s="125">
        <f t="shared" si="34"/>
        <v>0</v>
      </c>
      <c r="AE72" s="198">
        <f t="shared" si="35"/>
        <v>0</v>
      </c>
      <c r="AF72" s="198">
        <f t="shared" si="36"/>
        <v>0</v>
      </c>
      <c r="AG72" s="198">
        <f t="shared" si="37"/>
        <v>0</v>
      </c>
      <c r="AH72" s="129">
        <f t="shared" si="38"/>
        <v>0</v>
      </c>
      <c r="AI72" s="44"/>
      <c r="AJ72" s="332">
        <f t="shared" si="39"/>
        <v>0</v>
      </c>
    </row>
    <row r="73" spans="1:36" hidden="1" x14ac:dyDescent="0.2">
      <c r="A73" s="44"/>
      <c r="B73" s="105"/>
      <c r="C73" s="106"/>
      <c r="D73" s="235"/>
      <c r="E73" s="235"/>
      <c r="F73" s="229"/>
      <c r="G73" s="229"/>
      <c r="H73" s="232">
        <f t="shared" si="27"/>
        <v>0</v>
      </c>
      <c r="I73" s="107"/>
      <c r="J73" s="108">
        <f t="shared" si="28"/>
        <v>0</v>
      </c>
      <c r="K73" s="177"/>
      <c r="L73" s="116"/>
      <c r="M73" s="109"/>
      <c r="N73" s="109"/>
      <c r="O73" s="109"/>
      <c r="P73" s="109"/>
      <c r="Q73" s="109"/>
      <c r="R73" s="325"/>
      <c r="S73" s="329"/>
      <c r="T73" s="322"/>
      <c r="U73" s="329"/>
      <c r="V73" s="182">
        <f t="shared" si="29"/>
        <v>0</v>
      </c>
      <c r="W73" s="181">
        <f t="shared" si="30"/>
        <v>0</v>
      </c>
      <c r="X73" s="189"/>
      <c r="Y73" s="44"/>
      <c r="Z73" s="29"/>
      <c r="AA73" s="120">
        <f t="shared" si="31"/>
        <v>0</v>
      </c>
      <c r="AB73" s="121">
        <f t="shared" si="32"/>
        <v>0</v>
      </c>
      <c r="AC73" s="121">
        <f t="shared" si="33"/>
        <v>0</v>
      </c>
      <c r="AD73" s="125">
        <f t="shared" si="34"/>
        <v>0</v>
      </c>
      <c r="AE73" s="198">
        <f t="shared" si="35"/>
        <v>0</v>
      </c>
      <c r="AF73" s="198">
        <f t="shared" si="36"/>
        <v>0</v>
      </c>
      <c r="AG73" s="198">
        <f t="shared" si="37"/>
        <v>0</v>
      </c>
      <c r="AH73" s="129">
        <f t="shared" si="38"/>
        <v>0</v>
      </c>
      <c r="AI73" s="44"/>
      <c r="AJ73" s="332">
        <f t="shared" si="39"/>
        <v>0</v>
      </c>
    </row>
    <row r="74" spans="1:36" hidden="1" x14ac:dyDescent="0.2">
      <c r="A74" s="44"/>
      <c r="B74" s="105"/>
      <c r="C74" s="106"/>
      <c r="D74" s="235"/>
      <c r="E74" s="235"/>
      <c r="F74" s="229"/>
      <c r="G74" s="229"/>
      <c r="H74" s="232">
        <f t="shared" si="27"/>
        <v>0</v>
      </c>
      <c r="I74" s="107"/>
      <c r="J74" s="108">
        <f t="shared" si="28"/>
        <v>0</v>
      </c>
      <c r="K74" s="177"/>
      <c r="L74" s="116"/>
      <c r="M74" s="109"/>
      <c r="N74" s="109"/>
      <c r="O74" s="109"/>
      <c r="P74" s="109"/>
      <c r="Q74" s="109"/>
      <c r="R74" s="325"/>
      <c r="S74" s="329"/>
      <c r="T74" s="322"/>
      <c r="U74" s="329"/>
      <c r="V74" s="182">
        <f t="shared" si="29"/>
        <v>0</v>
      </c>
      <c r="W74" s="181">
        <f t="shared" si="30"/>
        <v>0</v>
      </c>
      <c r="X74" s="189"/>
      <c r="Y74" s="44"/>
      <c r="Z74" s="29"/>
      <c r="AA74" s="120">
        <f t="shared" si="31"/>
        <v>0</v>
      </c>
      <c r="AB74" s="121">
        <f t="shared" si="32"/>
        <v>0</v>
      </c>
      <c r="AC74" s="121">
        <f t="shared" si="33"/>
        <v>0</v>
      </c>
      <c r="AD74" s="125">
        <f t="shared" si="34"/>
        <v>0</v>
      </c>
      <c r="AE74" s="198">
        <f t="shared" si="35"/>
        <v>0</v>
      </c>
      <c r="AF74" s="198">
        <f t="shared" si="36"/>
        <v>0</v>
      </c>
      <c r="AG74" s="198">
        <f t="shared" si="37"/>
        <v>0</v>
      </c>
      <c r="AH74" s="129">
        <f t="shared" si="38"/>
        <v>0</v>
      </c>
      <c r="AI74" s="44"/>
      <c r="AJ74" s="332">
        <f t="shared" si="39"/>
        <v>0</v>
      </c>
    </row>
    <row r="75" spans="1:36" hidden="1" x14ac:dyDescent="0.2">
      <c r="A75" s="44"/>
      <c r="B75" s="105"/>
      <c r="C75" s="106"/>
      <c r="D75" s="235"/>
      <c r="E75" s="235"/>
      <c r="F75" s="229"/>
      <c r="G75" s="229"/>
      <c r="H75" s="232">
        <f t="shared" si="27"/>
        <v>0</v>
      </c>
      <c r="I75" s="107"/>
      <c r="J75" s="108">
        <f t="shared" si="28"/>
        <v>0</v>
      </c>
      <c r="K75" s="177"/>
      <c r="L75" s="116"/>
      <c r="M75" s="109"/>
      <c r="N75" s="109"/>
      <c r="O75" s="109"/>
      <c r="P75" s="109"/>
      <c r="Q75" s="109"/>
      <c r="R75" s="325"/>
      <c r="S75" s="329"/>
      <c r="T75" s="322"/>
      <c r="U75" s="329"/>
      <c r="V75" s="182">
        <f t="shared" si="29"/>
        <v>0</v>
      </c>
      <c r="W75" s="181">
        <f t="shared" si="30"/>
        <v>0</v>
      </c>
      <c r="X75" s="189"/>
      <c r="Y75" s="44"/>
      <c r="Z75" s="29"/>
      <c r="AA75" s="120">
        <f t="shared" si="31"/>
        <v>0</v>
      </c>
      <c r="AB75" s="121">
        <f t="shared" si="32"/>
        <v>0</v>
      </c>
      <c r="AC75" s="121">
        <f t="shared" si="33"/>
        <v>0</v>
      </c>
      <c r="AD75" s="125">
        <f t="shared" si="34"/>
        <v>0</v>
      </c>
      <c r="AE75" s="198">
        <f t="shared" si="35"/>
        <v>0</v>
      </c>
      <c r="AF75" s="198">
        <f t="shared" si="36"/>
        <v>0</v>
      </c>
      <c r="AG75" s="198">
        <f t="shared" si="37"/>
        <v>0</v>
      </c>
      <c r="AH75" s="129">
        <f t="shared" si="38"/>
        <v>0</v>
      </c>
      <c r="AI75" s="44"/>
      <c r="AJ75" s="332">
        <f t="shared" si="39"/>
        <v>0</v>
      </c>
    </row>
    <row r="76" spans="1:36" hidden="1" x14ac:dyDescent="0.2">
      <c r="A76" s="44"/>
      <c r="B76" s="105"/>
      <c r="C76" s="106"/>
      <c r="D76" s="235"/>
      <c r="E76" s="235"/>
      <c r="F76" s="229"/>
      <c r="G76" s="229"/>
      <c r="H76" s="232">
        <f t="shared" si="27"/>
        <v>0</v>
      </c>
      <c r="I76" s="107"/>
      <c r="J76" s="108">
        <f t="shared" si="28"/>
        <v>0</v>
      </c>
      <c r="K76" s="177"/>
      <c r="L76" s="116"/>
      <c r="M76" s="109"/>
      <c r="N76" s="109"/>
      <c r="O76" s="109"/>
      <c r="P76" s="109"/>
      <c r="Q76" s="109"/>
      <c r="R76" s="325"/>
      <c r="S76" s="329"/>
      <c r="T76" s="322"/>
      <c r="U76" s="329"/>
      <c r="V76" s="182">
        <f t="shared" si="29"/>
        <v>0</v>
      </c>
      <c r="W76" s="181">
        <f t="shared" si="30"/>
        <v>0</v>
      </c>
      <c r="X76" s="189"/>
      <c r="Y76" s="44"/>
      <c r="Z76" s="29"/>
      <c r="AA76" s="120">
        <f t="shared" si="31"/>
        <v>0</v>
      </c>
      <c r="AB76" s="121">
        <f t="shared" si="32"/>
        <v>0</v>
      </c>
      <c r="AC76" s="121">
        <f t="shared" si="33"/>
        <v>0</v>
      </c>
      <c r="AD76" s="125">
        <f t="shared" si="34"/>
        <v>0</v>
      </c>
      <c r="AE76" s="198">
        <f t="shared" si="35"/>
        <v>0</v>
      </c>
      <c r="AF76" s="198">
        <f t="shared" si="36"/>
        <v>0</v>
      </c>
      <c r="AG76" s="198">
        <f t="shared" si="37"/>
        <v>0</v>
      </c>
      <c r="AH76" s="129">
        <f t="shared" si="38"/>
        <v>0</v>
      </c>
      <c r="AI76" s="44"/>
      <c r="AJ76" s="332">
        <f t="shared" si="39"/>
        <v>0</v>
      </c>
    </row>
    <row r="77" spans="1:36" hidden="1" x14ac:dyDescent="0.2">
      <c r="A77" s="44"/>
      <c r="B77" s="105"/>
      <c r="C77" s="106"/>
      <c r="D77" s="235"/>
      <c r="E77" s="235"/>
      <c r="F77" s="229"/>
      <c r="G77" s="229"/>
      <c r="H77" s="232">
        <f t="shared" si="27"/>
        <v>0</v>
      </c>
      <c r="I77" s="107"/>
      <c r="J77" s="108">
        <f t="shared" si="28"/>
        <v>0</v>
      </c>
      <c r="K77" s="177"/>
      <c r="L77" s="116"/>
      <c r="M77" s="109"/>
      <c r="N77" s="109"/>
      <c r="O77" s="109"/>
      <c r="P77" s="109"/>
      <c r="Q77" s="109"/>
      <c r="R77" s="325"/>
      <c r="S77" s="329"/>
      <c r="T77" s="322"/>
      <c r="U77" s="329"/>
      <c r="V77" s="182">
        <f t="shared" si="29"/>
        <v>0</v>
      </c>
      <c r="W77" s="181">
        <f t="shared" si="30"/>
        <v>0</v>
      </c>
      <c r="X77" s="189"/>
      <c r="Y77" s="44"/>
      <c r="Z77" s="29"/>
      <c r="AA77" s="120">
        <f t="shared" si="31"/>
        <v>0</v>
      </c>
      <c r="AB77" s="121">
        <f t="shared" si="32"/>
        <v>0</v>
      </c>
      <c r="AC77" s="121">
        <f t="shared" si="33"/>
        <v>0</v>
      </c>
      <c r="AD77" s="125">
        <f t="shared" si="34"/>
        <v>0</v>
      </c>
      <c r="AE77" s="198">
        <f t="shared" si="35"/>
        <v>0</v>
      </c>
      <c r="AF77" s="198">
        <f t="shared" si="36"/>
        <v>0</v>
      </c>
      <c r="AG77" s="198">
        <f t="shared" si="37"/>
        <v>0</v>
      </c>
      <c r="AH77" s="129">
        <f t="shared" si="38"/>
        <v>0</v>
      </c>
      <c r="AI77" s="44"/>
      <c r="AJ77" s="332">
        <f t="shared" si="39"/>
        <v>0</v>
      </c>
    </row>
    <row r="78" spans="1:36" hidden="1" x14ac:dyDescent="0.2">
      <c r="A78" s="44"/>
      <c r="B78" s="105"/>
      <c r="C78" s="106"/>
      <c r="D78" s="235"/>
      <c r="E78" s="235"/>
      <c r="F78" s="229"/>
      <c r="G78" s="229"/>
      <c r="H78" s="232">
        <f t="shared" si="27"/>
        <v>0</v>
      </c>
      <c r="I78" s="107"/>
      <c r="J78" s="108">
        <f t="shared" si="28"/>
        <v>0</v>
      </c>
      <c r="K78" s="177"/>
      <c r="L78" s="116"/>
      <c r="M78" s="109"/>
      <c r="N78" s="109"/>
      <c r="O78" s="109"/>
      <c r="P78" s="109"/>
      <c r="Q78" s="109"/>
      <c r="R78" s="325"/>
      <c r="S78" s="329"/>
      <c r="T78" s="322"/>
      <c r="U78" s="329"/>
      <c r="V78" s="182">
        <f t="shared" si="29"/>
        <v>0</v>
      </c>
      <c r="W78" s="181">
        <f t="shared" si="30"/>
        <v>0</v>
      </c>
      <c r="X78" s="189"/>
      <c r="Y78" s="44"/>
      <c r="Z78" s="29"/>
      <c r="AA78" s="120">
        <f t="shared" si="31"/>
        <v>0</v>
      </c>
      <c r="AB78" s="121">
        <f t="shared" si="32"/>
        <v>0</v>
      </c>
      <c r="AC78" s="121">
        <f t="shared" si="33"/>
        <v>0</v>
      </c>
      <c r="AD78" s="125">
        <f t="shared" si="34"/>
        <v>0</v>
      </c>
      <c r="AE78" s="198">
        <f t="shared" si="35"/>
        <v>0</v>
      </c>
      <c r="AF78" s="198">
        <f t="shared" si="36"/>
        <v>0</v>
      </c>
      <c r="AG78" s="198">
        <f t="shared" si="37"/>
        <v>0</v>
      </c>
      <c r="AH78" s="129">
        <f t="shared" si="38"/>
        <v>0</v>
      </c>
      <c r="AI78" s="44"/>
      <c r="AJ78" s="332">
        <f t="shared" si="39"/>
        <v>0</v>
      </c>
    </row>
    <row r="79" spans="1:36" hidden="1" x14ac:dyDescent="0.2">
      <c r="A79" s="44"/>
      <c r="B79" s="105"/>
      <c r="C79" s="106"/>
      <c r="D79" s="235"/>
      <c r="E79" s="235"/>
      <c r="F79" s="229"/>
      <c r="G79" s="229"/>
      <c r="H79" s="232">
        <f t="shared" si="27"/>
        <v>0</v>
      </c>
      <c r="I79" s="107"/>
      <c r="J79" s="108">
        <f t="shared" si="28"/>
        <v>0</v>
      </c>
      <c r="K79" s="177"/>
      <c r="L79" s="116"/>
      <c r="M79" s="109"/>
      <c r="N79" s="109"/>
      <c r="O79" s="109"/>
      <c r="P79" s="109"/>
      <c r="Q79" s="109"/>
      <c r="R79" s="325"/>
      <c r="S79" s="329"/>
      <c r="T79" s="322"/>
      <c r="U79" s="329"/>
      <c r="V79" s="182">
        <f t="shared" si="29"/>
        <v>0</v>
      </c>
      <c r="W79" s="181">
        <f t="shared" si="30"/>
        <v>0</v>
      </c>
      <c r="X79" s="189"/>
      <c r="Y79" s="44"/>
      <c r="Z79" s="29"/>
      <c r="AA79" s="120">
        <f t="shared" si="31"/>
        <v>0</v>
      </c>
      <c r="AB79" s="121">
        <f t="shared" si="32"/>
        <v>0</v>
      </c>
      <c r="AC79" s="121">
        <f t="shared" si="33"/>
        <v>0</v>
      </c>
      <c r="AD79" s="125">
        <f t="shared" si="34"/>
        <v>0</v>
      </c>
      <c r="AE79" s="198">
        <f t="shared" si="35"/>
        <v>0</v>
      </c>
      <c r="AF79" s="198">
        <f t="shared" si="36"/>
        <v>0</v>
      </c>
      <c r="AG79" s="198">
        <f t="shared" si="37"/>
        <v>0</v>
      </c>
      <c r="AH79" s="129">
        <f t="shared" si="38"/>
        <v>0</v>
      </c>
      <c r="AI79" s="44"/>
      <c r="AJ79" s="332">
        <f t="shared" si="39"/>
        <v>0</v>
      </c>
    </row>
    <row r="80" spans="1:36" hidden="1" x14ac:dyDescent="0.2">
      <c r="A80" s="44"/>
      <c r="B80" s="105"/>
      <c r="C80" s="106"/>
      <c r="D80" s="235"/>
      <c r="E80" s="235"/>
      <c r="F80" s="229"/>
      <c r="G80" s="229"/>
      <c r="H80" s="232">
        <f t="shared" si="27"/>
        <v>0</v>
      </c>
      <c r="I80" s="107"/>
      <c r="J80" s="108">
        <f t="shared" si="28"/>
        <v>0</v>
      </c>
      <c r="K80" s="177"/>
      <c r="L80" s="116"/>
      <c r="M80" s="109"/>
      <c r="N80" s="109"/>
      <c r="O80" s="109"/>
      <c r="P80" s="109"/>
      <c r="Q80" s="109"/>
      <c r="R80" s="325"/>
      <c r="S80" s="329"/>
      <c r="T80" s="322"/>
      <c r="U80" s="329"/>
      <c r="V80" s="182">
        <f t="shared" si="29"/>
        <v>0</v>
      </c>
      <c r="W80" s="181">
        <f t="shared" si="30"/>
        <v>0</v>
      </c>
      <c r="X80" s="189"/>
      <c r="Y80" s="44"/>
      <c r="Z80" s="29"/>
      <c r="AA80" s="120">
        <f t="shared" si="31"/>
        <v>0</v>
      </c>
      <c r="AB80" s="121">
        <f t="shared" si="32"/>
        <v>0</v>
      </c>
      <c r="AC80" s="121">
        <f t="shared" si="33"/>
        <v>0</v>
      </c>
      <c r="AD80" s="125">
        <f t="shared" si="34"/>
        <v>0</v>
      </c>
      <c r="AE80" s="198">
        <f t="shared" si="35"/>
        <v>0</v>
      </c>
      <c r="AF80" s="198">
        <f t="shared" si="36"/>
        <v>0</v>
      </c>
      <c r="AG80" s="198">
        <f t="shared" si="37"/>
        <v>0</v>
      </c>
      <c r="AH80" s="129">
        <f t="shared" si="38"/>
        <v>0</v>
      </c>
      <c r="AI80" s="44"/>
      <c r="AJ80" s="332">
        <f t="shared" si="39"/>
        <v>0</v>
      </c>
    </row>
    <row r="81" spans="1:36" hidden="1" x14ac:dyDescent="0.2">
      <c r="A81" s="44"/>
      <c r="B81" s="105"/>
      <c r="C81" s="106"/>
      <c r="D81" s="235"/>
      <c r="E81" s="235"/>
      <c r="F81" s="229"/>
      <c r="G81" s="229"/>
      <c r="H81" s="232">
        <f t="shared" si="27"/>
        <v>0</v>
      </c>
      <c r="I81" s="107"/>
      <c r="J81" s="108">
        <f t="shared" si="28"/>
        <v>0</v>
      </c>
      <c r="K81" s="177"/>
      <c r="L81" s="116"/>
      <c r="M81" s="109"/>
      <c r="N81" s="109"/>
      <c r="O81" s="109"/>
      <c r="P81" s="109"/>
      <c r="Q81" s="109"/>
      <c r="R81" s="325"/>
      <c r="S81" s="329"/>
      <c r="T81" s="322"/>
      <c r="U81" s="329"/>
      <c r="V81" s="182">
        <f t="shared" si="29"/>
        <v>0</v>
      </c>
      <c r="W81" s="181">
        <f t="shared" si="30"/>
        <v>0</v>
      </c>
      <c r="X81" s="189"/>
      <c r="Y81" s="44"/>
      <c r="Z81" s="29"/>
      <c r="AA81" s="120">
        <f t="shared" si="31"/>
        <v>0</v>
      </c>
      <c r="AB81" s="121">
        <f t="shared" si="32"/>
        <v>0</v>
      </c>
      <c r="AC81" s="121">
        <f t="shared" si="33"/>
        <v>0</v>
      </c>
      <c r="AD81" s="125">
        <f t="shared" si="34"/>
        <v>0</v>
      </c>
      <c r="AE81" s="198">
        <f t="shared" si="35"/>
        <v>0</v>
      </c>
      <c r="AF81" s="198">
        <f t="shared" si="36"/>
        <v>0</v>
      </c>
      <c r="AG81" s="198">
        <f t="shared" si="37"/>
        <v>0</v>
      </c>
      <c r="AH81" s="129">
        <f t="shared" si="38"/>
        <v>0</v>
      </c>
      <c r="AI81" s="44"/>
      <c r="AJ81" s="332">
        <f t="shared" si="39"/>
        <v>0</v>
      </c>
    </row>
    <row r="82" spans="1:36" hidden="1" x14ac:dyDescent="0.2">
      <c r="A82" s="44"/>
      <c r="B82" s="105"/>
      <c r="C82" s="106"/>
      <c r="D82" s="235"/>
      <c r="E82" s="235"/>
      <c r="F82" s="229"/>
      <c r="G82" s="229"/>
      <c r="H82" s="232">
        <f t="shared" si="27"/>
        <v>0</v>
      </c>
      <c r="I82" s="107"/>
      <c r="J82" s="108">
        <f t="shared" si="28"/>
        <v>0</v>
      </c>
      <c r="K82" s="177"/>
      <c r="L82" s="116"/>
      <c r="M82" s="109"/>
      <c r="N82" s="109"/>
      <c r="O82" s="109"/>
      <c r="P82" s="109"/>
      <c r="Q82" s="109"/>
      <c r="R82" s="325"/>
      <c r="S82" s="329"/>
      <c r="T82" s="322"/>
      <c r="U82" s="329"/>
      <c r="V82" s="182">
        <f t="shared" si="29"/>
        <v>0</v>
      </c>
      <c r="W82" s="181">
        <f t="shared" si="30"/>
        <v>0</v>
      </c>
      <c r="X82" s="189"/>
      <c r="Y82" s="44"/>
      <c r="Z82" s="29"/>
      <c r="AA82" s="120">
        <f t="shared" si="31"/>
        <v>0</v>
      </c>
      <c r="AB82" s="121">
        <f t="shared" si="32"/>
        <v>0</v>
      </c>
      <c r="AC82" s="121">
        <f t="shared" si="33"/>
        <v>0</v>
      </c>
      <c r="AD82" s="125">
        <f t="shared" si="34"/>
        <v>0</v>
      </c>
      <c r="AE82" s="198">
        <f t="shared" si="35"/>
        <v>0</v>
      </c>
      <c r="AF82" s="198">
        <f t="shared" si="36"/>
        <v>0</v>
      </c>
      <c r="AG82" s="198">
        <f t="shared" si="37"/>
        <v>0</v>
      </c>
      <c r="AH82" s="129">
        <f t="shared" si="38"/>
        <v>0</v>
      </c>
      <c r="AI82" s="44"/>
      <c r="AJ82" s="332">
        <f t="shared" si="39"/>
        <v>0</v>
      </c>
    </row>
    <row r="83" spans="1:36" hidden="1" x14ac:dyDescent="0.2">
      <c r="A83" s="44"/>
      <c r="B83" s="105"/>
      <c r="C83" s="106"/>
      <c r="D83" s="235"/>
      <c r="E83" s="235"/>
      <c r="F83" s="229"/>
      <c r="G83" s="229"/>
      <c r="H83" s="232">
        <f t="shared" si="27"/>
        <v>0</v>
      </c>
      <c r="I83" s="107"/>
      <c r="J83" s="108">
        <f t="shared" si="28"/>
        <v>0</v>
      </c>
      <c r="K83" s="177"/>
      <c r="L83" s="116"/>
      <c r="M83" s="109"/>
      <c r="N83" s="109"/>
      <c r="O83" s="109"/>
      <c r="P83" s="109"/>
      <c r="Q83" s="109"/>
      <c r="R83" s="325"/>
      <c r="S83" s="329"/>
      <c r="T83" s="322"/>
      <c r="U83" s="329"/>
      <c r="V83" s="182">
        <f t="shared" si="29"/>
        <v>0</v>
      </c>
      <c r="W83" s="181">
        <f t="shared" si="30"/>
        <v>0</v>
      </c>
      <c r="X83" s="189"/>
      <c r="Y83" s="44"/>
      <c r="Z83" s="29"/>
      <c r="AA83" s="120">
        <f t="shared" si="31"/>
        <v>0</v>
      </c>
      <c r="AB83" s="121">
        <f t="shared" si="32"/>
        <v>0</v>
      </c>
      <c r="AC83" s="121">
        <f t="shared" si="33"/>
        <v>0</v>
      </c>
      <c r="AD83" s="125">
        <f t="shared" si="34"/>
        <v>0</v>
      </c>
      <c r="AE83" s="198">
        <f t="shared" si="35"/>
        <v>0</v>
      </c>
      <c r="AF83" s="198">
        <f t="shared" si="36"/>
        <v>0</v>
      </c>
      <c r="AG83" s="198">
        <f t="shared" si="37"/>
        <v>0</v>
      </c>
      <c r="AH83" s="129">
        <f t="shared" si="38"/>
        <v>0</v>
      </c>
      <c r="AI83" s="44"/>
      <c r="AJ83" s="332">
        <f t="shared" si="39"/>
        <v>0</v>
      </c>
    </row>
    <row r="84" spans="1:36" hidden="1" x14ac:dyDescent="0.2">
      <c r="A84" s="44"/>
      <c r="B84" s="105"/>
      <c r="C84" s="106"/>
      <c r="D84" s="235"/>
      <c r="E84" s="235"/>
      <c r="F84" s="229"/>
      <c r="G84" s="229"/>
      <c r="H84" s="232">
        <f t="shared" si="27"/>
        <v>0</v>
      </c>
      <c r="I84" s="107"/>
      <c r="J84" s="108">
        <f t="shared" si="28"/>
        <v>0</v>
      </c>
      <c r="K84" s="177"/>
      <c r="L84" s="116"/>
      <c r="M84" s="109"/>
      <c r="N84" s="109"/>
      <c r="O84" s="109"/>
      <c r="P84" s="109"/>
      <c r="Q84" s="109"/>
      <c r="R84" s="325"/>
      <c r="S84" s="329"/>
      <c r="T84" s="322"/>
      <c r="U84" s="329"/>
      <c r="V84" s="182">
        <f t="shared" si="29"/>
        <v>0</v>
      </c>
      <c r="W84" s="181">
        <f t="shared" si="30"/>
        <v>0</v>
      </c>
      <c r="X84" s="189"/>
      <c r="Y84" s="44"/>
      <c r="Z84" s="29"/>
      <c r="AA84" s="120">
        <f t="shared" si="31"/>
        <v>0</v>
      </c>
      <c r="AB84" s="121">
        <f t="shared" si="32"/>
        <v>0</v>
      </c>
      <c r="AC84" s="121">
        <f t="shared" si="33"/>
        <v>0</v>
      </c>
      <c r="AD84" s="125">
        <f t="shared" si="34"/>
        <v>0</v>
      </c>
      <c r="AE84" s="198">
        <f t="shared" si="35"/>
        <v>0</v>
      </c>
      <c r="AF84" s="198">
        <f t="shared" si="36"/>
        <v>0</v>
      </c>
      <c r="AG84" s="198">
        <f t="shared" si="37"/>
        <v>0</v>
      </c>
      <c r="AH84" s="129">
        <f t="shared" si="38"/>
        <v>0</v>
      </c>
      <c r="AI84" s="44"/>
      <c r="AJ84" s="332">
        <f t="shared" si="39"/>
        <v>0</v>
      </c>
    </row>
    <row r="85" spans="1:36" hidden="1" x14ac:dyDescent="0.2">
      <c r="A85" s="44"/>
      <c r="B85" s="105"/>
      <c r="C85" s="106"/>
      <c r="D85" s="235"/>
      <c r="E85" s="235"/>
      <c r="F85" s="229"/>
      <c r="G85" s="229"/>
      <c r="H85" s="232">
        <f t="shared" si="27"/>
        <v>0</v>
      </c>
      <c r="I85" s="107"/>
      <c r="J85" s="108">
        <f t="shared" si="28"/>
        <v>0</v>
      </c>
      <c r="K85" s="177"/>
      <c r="L85" s="116"/>
      <c r="M85" s="109"/>
      <c r="N85" s="109"/>
      <c r="O85" s="109"/>
      <c r="P85" s="109"/>
      <c r="Q85" s="109"/>
      <c r="R85" s="325"/>
      <c r="S85" s="329"/>
      <c r="T85" s="322"/>
      <c r="U85" s="329"/>
      <c r="V85" s="182">
        <f t="shared" si="29"/>
        <v>0</v>
      </c>
      <c r="W85" s="181">
        <f t="shared" si="30"/>
        <v>0</v>
      </c>
      <c r="X85" s="189"/>
      <c r="Y85" s="44"/>
      <c r="Z85" s="29"/>
      <c r="AA85" s="120">
        <f t="shared" si="31"/>
        <v>0</v>
      </c>
      <c r="AB85" s="121">
        <f t="shared" si="32"/>
        <v>0</v>
      </c>
      <c r="AC85" s="121">
        <f t="shared" si="33"/>
        <v>0</v>
      </c>
      <c r="AD85" s="125">
        <f t="shared" si="34"/>
        <v>0</v>
      </c>
      <c r="AE85" s="198">
        <f t="shared" si="35"/>
        <v>0</v>
      </c>
      <c r="AF85" s="198">
        <f t="shared" si="36"/>
        <v>0</v>
      </c>
      <c r="AG85" s="198">
        <f t="shared" si="37"/>
        <v>0</v>
      </c>
      <c r="AH85" s="129">
        <f t="shared" si="38"/>
        <v>0</v>
      </c>
      <c r="AI85" s="44"/>
      <c r="AJ85" s="332">
        <f t="shared" si="39"/>
        <v>0</v>
      </c>
    </row>
    <row r="86" spans="1:36" hidden="1" x14ac:dyDescent="0.2">
      <c r="A86" s="44"/>
      <c r="B86" s="105"/>
      <c r="C86" s="106"/>
      <c r="D86" s="235"/>
      <c r="E86" s="235"/>
      <c r="F86" s="229"/>
      <c r="G86" s="229"/>
      <c r="H86" s="232">
        <f t="shared" si="27"/>
        <v>0</v>
      </c>
      <c r="I86" s="107"/>
      <c r="J86" s="108">
        <f t="shared" si="28"/>
        <v>0</v>
      </c>
      <c r="K86" s="177"/>
      <c r="L86" s="116"/>
      <c r="M86" s="109"/>
      <c r="N86" s="109"/>
      <c r="O86" s="109"/>
      <c r="P86" s="109"/>
      <c r="Q86" s="109"/>
      <c r="R86" s="325"/>
      <c r="S86" s="329"/>
      <c r="T86" s="322"/>
      <c r="U86" s="329"/>
      <c r="V86" s="182">
        <f t="shared" si="29"/>
        <v>0</v>
      </c>
      <c r="W86" s="181">
        <f t="shared" si="30"/>
        <v>0</v>
      </c>
      <c r="X86" s="189"/>
      <c r="Y86" s="44"/>
      <c r="Z86" s="29"/>
      <c r="AA86" s="120">
        <f t="shared" si="31"/>
        <v>0</v>
      </c>
      <c r="AB86" s="121">
        <f t="shared" si="32"/>
        <v>0</v>
      </c>
      <c r="AC86" s="121">
        <f t="shared" si="33"/>
        <v>0</v>
      </c>
      <c r="AD86" s="125">
        <f t="shared" si="34"/>
        <v>0</v>
      </c>
      <c r="AE86" s="198">
        <f t="shared" si="35"/>
        <v>0</v>
      </c>
      <c r="AF86" s="198">
        <f t="shared" si="36"/>
        <v>0</v>
      </c>
      <c r="AG86" s="198">
        <f t="shared" si="37"/>
        <v>0</v>
      </c>
      <c r="AH86" s="129">
        <f t="shared" si="38"/>
        <v>0</v>
      </c>
      <c r="AI86" s="44"/>
      <c r="AJ86" s="332">
        <f t="shared" si="39"/>
        <v>0</v>
      </c>
    </row>
    <row r="87" spans="1:36" hidden="1" x14ac:dyDescent="0.2">
      <c r="A87" s="44"/>
      <c r="B87" s="105"/>
      <c r="C87" s="106"/>
      <c r="D87" s="235"/>
      <c r="E87" s="235"/>
      <c r="F87" s="229"/>
      <c r="G87" s="229"/>
      <c r="H87" s="232">
        <f t="shared" si="27"/>
        <v>0</v>
      </c>
      <c r="I87" s="107"/>
      <c r="J87" s="108">
        <f t="shared" si="28"/>
        <v>0</v>
      </c>
      <c r="K87" s="177"/>
      <c r="L87" s="116"/>
      <c r="M87" s="109"/>
      <c r="N87" s="109"/>
      <c r="O87" s="109"/>
      <c r="P87" s="109"/>
      <c r="Q87" s="109"/>
      <c r="R87" s="325"/>
      <c r="S87" s="329"/>
      <c r="T87" s="322"/>
      <c r="U87" s="329"/>
      <c r="V87" s="182">
        <f t="shared" si="29"/>
        <v>0</v>
      </c>
      <c r="W87" s="181">
        <f t="shared" si="30"/>
        <v>0</v>
      </c>
      <c r="X87" s="189"/>
      <c r="Y87" s="44"/>
      <c r="Z87" s="29"/>
      <c r="AA87" s="120">
        <f t="shared" si="31"/>
        <v>0</v>
      </c>
      <c r="AB87" s="121">
        <f t="shared" si="32"/>
        <v>0</v>
      </c>
      <c r="AC87" s="121">
        <f t="shared" si="33"/>
        <v>0</v>
      </c>
      <c r="AD87" s="125">
        <f t="shared" si="34"/>
        <v>0</v>
      </c>
      <c r="AE87" s="198">
        <f t="shared" si="35"/>
        <v>0</v>
      </c>
      <c r="AF87" s="198">
        <f t="shared" si="36"/>
        <v>0</v>
      </c>
      <c r="AG87" s="198">
        <f t="shared" si="37"/>
        <v>0</v>
      </c>
      <c r="AH87" s="129">
        <f t="shared" si="38"/>
        <v>0</v>
      </c>
      <c r="AI87" s="44"/>
      <c r="AJ87" s="332">
        <f t="shared" si="39"/>
        <v>0</v>
      </c>
    </row>
    <row r="88" spans="1:36" hidden="1" x14ac:dyDescent="0.2">
      <c r="A88" s="44"/>
      <c r="B88" s="105"/>
      <c r="C88" s="106"/>
      <c r="D88" s="235"/>
      <c r="E88" s="235"/>
      <c r="F88" s="229"/>
      <c r="G88" s="229"/>
      <c r="H88" s="232">
        <f t="shared" si="27"/>
        <v>0</v>
      </c>
      <c r="I88" s="107"/>
      <c r="J88" s="108">
        <f t="shared" si="28"/>
        <v>0</v>
      </c>
      <c r="K88" s="177"/>
      <c r="L88" s="116"/>
      <c r="M88" s="109"/>
      <c r="N88" s="109"/>
      <c r="O88" s="109"/>
      <c r="P88" s="109"/>
      <c r="Q88" s="109"/>
      <c r="R88" s="325"/>
      <c r="S88" s="329"/>
      <c r="T88" s="322"/>
      <c r="U88" s="329"/>
      <c r="V88" s="182">
        <f t="shared" si="29"/>
        <v>0</v>
      </c>
      <c r="W88" s="181">
        <f t="shared" si="30"/>
        <v>0</v>
      </c>
      <c r="X88" s="189"/>
      <c r="Y88" s="44"/>
      <c r="Z88" s="29"/>
      <c r="AA88" s="120">
        <f t="shared" si="31"/>
        <v>0</v>
      </c>
      <c r="AB88" s="121">
        <f t="shared" si="32"/>
        <v>0</v>
      </c>
      <c r="AC88" s="121">
        <f t="shared" si="33"/>
        <v>0</v>
      </c>
      <c r="AD88" s="125">
        <f t="shared" si="34"/>
        <v>0</v>
      </c>
      <c r="AE88" s="198">
        <f t="shared" si="35"/>
        <v>0</v>
      </c>
      <c r="AF88" s="198">
        <f t="shared" si="36"/>
        <v>0</v>
      </c>
      <c r="AG88" s="198">
        <f t="shared" si="37"/>
        <v>0</v>
      </c>
      <c r="AH88" s="129">
        <f t="shared" si="38"/>
        <v>0</v>
      </c>
      <c r="AI88" s="44"/>
      <c r="AJ88" s="332">
        <f t="shared" si="39"/>
        <v>0</v>
      </c>
    </row>
    <row r="89" spans="1:36" hidden="1" x14ac:dyDescent="0.2">
      <c r="A89" s="44"/>
      <c r="B89" s="105"/>
      <c r="C89" s="106"/>
      <c r="D89" s="235"/>
      <c r="E89" s="235"/>
      <c r="F89" s="229"/>
      <c r="G89" s="229"/>
      <c r="H89" s="232">
        <f t="shared" si="27"/>
        <v>0</v>
      </c>
      <c r="I89" s="107"/>
      <c r="J89" s="108">
        <f t="shared" si="28"/>
        <v>0</v>
      </c>
      <c r="K89" s="177"/>
      <c r="L89" s="116"/>
      <c r="M89" s="109"/>
      <c r="N89" s="109"/>
      <c r="O89" s="109"/>
      <c r="P89" s="109"/>
      <c r="Q89" s="109"/>
      <c r="R89" s="325"/>
      <c r="S89" s="329"/>
      <c r="T89" s="322"/>
      <c r="U89" s="329"/>
      <c r="V89" s="182">
        <f t="shared" si="29"/>
        <v>0</v>
      </c>
      <c r="W89" s="181">
        <f t="shared" si="30"/>
        <v>0</v>
      </c>
      <c r="X89" s="189"/>
      <c r="Y89" s="44"/>
      <c r="Z89" s="29"/>
      <c r="AA89" s="120">
        <f t="shared" si="31"/>
        <v>0</v>
      </c>
      <c r="AB89" s="121">
        <f t="shared" si="32"/>
        <v>0</v>
      </c>
      <c r="AC89" s="121">
        <f t="shared" si="33"/>
        <v>0</v>
      </c>
      <c r="AD89" s="125">
        <f t="shared" si="34"/>
        <v>0</v>
      </c>
      <c r="AE89" s="198">
        <f t="shared" si="35"/>
        <v>0</v>
      </c>
      <c r="AF89" s="198">
        <f t="shared" si="36"/>
        <v>0</v>
      </c>
      <c r="AG89" s="198">
        <f t="shared" si="37"/>
        <v>0</v>
      </c>
      <c r="AH89" s="129">
        <f t="shared" si="38"/>
        <v>0</v>
      </c>
      <c r="AI89" s="44"/>
      <c r="AJ89" s="332">
        <f t="shared" si="39"/>
        <v>0</v>
      </c>
    </row>
    <row r="90" spans="1:36" hidden="1" x14ac:dyDescent="0.2">
      <c r="A90" s="44"/>
      <c r="B90" s="105"/>
      <c r="C90" s="106"/>
      <c r="D90" s="235"/>
      <c r="E90" s="235"/>
      <c r="F90" s="229"/>
      <c r="G90" s="229"/>
      <c r="H90" s="232">
        <f t="shared" si="27"/>
        <v>0</v>
      </c>
      <c r="I90" s="107"/>
      <c r="J90" s="108">
        <f t="shared" si="28"/>
        <v>0</v>
      </c>
      <c r="K90" s="177"/>
      <c r="L90" s="116"/>
      <c r="M90" s="109"/>
      <c r="N90" s="109"/>
      <c r="O90" s="109"/>
      <c r="P90" s="109"/>
      <c r="Q90" s="109"/>
      <c r="R90" s="325"/>
      <c r="S90" s="329"/>
      <c r="T90" s="322"/>
      <c r="U90" s="329"/>
      <c r="V90" s="182">
        <f t="shared" si="29"/>
        <v>0</v>
      </c>
      <c r="W90" s="181">
        <f t="shared" si="30"/>
        <v>0</v>
      </c>
      <c r="X90" s="189"/>
      <c r="Y90" s="44"/>
      <c r="Z90" s="29"/>
      <c r="AA90" s="120">
        <f t="shared" si="31"/>
        <v>0</v>
      </c>
      <c r="AB90" s="121">
        <f t="shared" si="32"/>
        <v>0</v>
      </c>
      <c r="AC90" s="121">
        <f t="shared" si="33"/>
        <v>0</v>
      </c>
      <c r="AD90" s="125">
        <f t="shared" si="34"/>
        <v>0</v>
      </c>
      <c r="AE90" s="198">
        <f t="shared" si="35"/>
        <v>0</v>
      </c>
      <c r="AF90" s="198">
        <f t="shared" si="36"/>
        <v>0</v>
      </c>
      <c r="AG90" s="198">
        <f t="shared" si="37"/>
        <v>0</v>
      </c>
      <c r="AH90" s="129">
        <f t="shared" si="38"/>
        <v>0</v>
      </c>
      <c r="AI90" s="44"/>
      <c r="AJ90" s="332">
        <f t="shared" si="39"/>
        <v>0</v>
      </c>
    </row>
    <row r="91" spans="1:36" hidden="1" x14ac:dyDescent="0.2">
      <c r="A91" s="44"/>
      <c r="B91" s="110"/>
      <c r="C91" s="111"/>
      <c r="D91" s="236"/>
      <c r="E91" s="236"/>
      <c r="F91" s="230"/>
      <c r="G91" s="230"/>
      <c r="H91" s="233">
        <f t="shared" si="27"/>
        <v>0</v>
      </c>
      <c r="I91" s="112"/>
      <c r="J91" s="113">
        <f t="shared" si="28"/>
        <v>0</v>
      </c>
      <c r="K91" s="178"/>
      <c r="L91" s="117"/>
      <c r="M91" s="114"/>
      <c r="N91" s="114"/>
      <c r="O91" s="114"/>
      <c r="P91" s="114"/>
      <c r="Q91" s="114"/>
      <c r="R91" s="326"/>
      <c r="S91" s="330"/>
      <c r="T91" s="323"/>
      <c r="U91" s="330"/>
      <c r="V91" s="183">
        <f t="shared" si="29"/>
        <v>0</v>
      </c>
      <c r="W91" s="181">
        <f t="shared" si="30"/>
        <v>0</v>
      </c>
      <c r="X91" s="189"/>
      <c r="Y91" s="44"/>
      <c r="Z91" s="29"/>
      <c r="AA91" s="122">
        <f t="shared" si="31"/>
        <v>0</v>
      </c>
      <c r="AB91" s="123">
        <f t="shared" si="32"/>
        <v>0</v>
      </c>
      <c r="AC91" s="123">
        <f t="shared" si="33"/>
        <v>0</v>
      </c>
      <c r="AD91" s="126">
        <f t="shared" si="34"/>
        <v>0</v>
      </c>
      <c r="AE91" s="199">
        <f t="shared" si="35"/>
        <v>0</v>
      </c>
      <c r="AF91" s="199">
        <f t="shared" si="36"/>
        <v>0</v>
      </c>
      <c r="AG91" s="199">
        <f t="shared" si="37"/>
        <v>0</v>
      </c>
      <c r="AH91" s="130">
        <f t="shared" si="38"/>
        <v>0</v>
      </c>
      <c r="AI91" s="44"/>
      <c r="AJ91" s="333">
        <f t="shared" si="39"/>
        <v>0</v>
      </c>
    </row>
    <row r="92" spans="1:36" ht="12" x14ac:dyDescent="0.25">
      <c r="A92" s="44"/>
      <c r="B92" s="184" t="s">
        <v>16</v>
      </c>
      <c r="C92" s="24">
        <f>SUM(C7:C91)</f>
        <v>0</v>
      </c>
      <c r="D92" s="185"/>
      <c r="E92" s="185"/>
      <c r="F92" s="185"/>
      <c r="G92" s="185"/>
      <c r="H92" s="185"/>
      <c r="I92" s="186"/>
      <c r="J92" s="31">
        <f>SUM(J7:J91)</f>
        <v>0</v>
      </c>
      <c r="K92" s="187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4"/>
      <c r="X92" s="189"/>
      <c r="Y92" s="44"/>
      <c r="Z92" s="28" t="s">
        <v>74</v>
      </c>
      <c r="AA92" s="216">
        <f t="shared" ref="AA92:AH92" si="40">SUM(AA7:AA91)</f>
        <v>0</v>
      </c>
      <c r="AB92" s="217">
        <f t="shared" si="40"/>
        <v>0</v>
      </c>
      <c r="AC92" s="217">
        <f t="shared" si="40"/>
        <v>0</v>
      </c>
      <c r="AD92" s="217">
        <f t="shared" si="40"/>
        <v>0</v>
      </c>
      <c r="AE92" s="217">
        <f t="shared" si="40"/>
        <v>0</v>
      </c>
      <c r="AF92" s="217">
        <f t="shared" si="40"/>
        <v>0</v>
      </c>
      <c r="AG92" s="217">
        <f t="shared" si="40"/>
        <v>0</v>
      </c>
      <c r="AH92" s="218">
        <f t="shared" si="40"/>
        <v>0</v>
      </c>
      <c r="AI92" s="44"/>
      <c r="AJ92" s="218">
        <f>SUM(AJ7:AJ91)</f>
        <v>0</v>
      </c>
    </row>
    <row r="93" spans="1:36" ht="12" x14ac:dyDescent="0.2">
      <c r="B93" s="3"/>
      <c r="C93" s="1"/>
      <c r="D93" s="1"/>
      <c r="E93" s="1"/>
      <c r="F93" s="1"/>
      <c r="G93" s="1"/>
      <c r="H93" s="1"/>
      <c r="I93" s="18"/>
      <c r="J93" s="18"/>
      <c r="K93" s="18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44"/>
      <c r="X93" s="189"/>
      <c r="Y93" s="44"/>
      <c r="Z93" s="27"/>
      <c r="AA93" s="25"/>
      <c r="AB93" s="25"/>
      <c r="AC93" s="25"/>
      <c r="AD93" s="25"/>
      <c r="AE93" s="25"/>
      <c r="AF93" s="25"/>
      <c r="AG93" s="25"/>
      <c r="AH93" s="26"/>
      <c r="AI93" s="44"/>
      <c r="AJ93" s="25"/>
    </row>
    <row r="94" spans="1:36" ht="12" x14ac:dyDescent="0.2">
      <c r="B94" s="419" t="s">
        <v>263</v>
      </c>
      <c r="C94" s="420"/>
      <c r="D94" s="420"/>
      <c r="E94" s="420"/>
      <c r="F94" s="420"/>
      <c r="G94" s="420"/>
      <c r="H94" s="420"/>
      <c r="I94" s="420"/>
      <c r="J94" s="420"/>
      <c r="K94" s="421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44"/>
      <c r="X94" s="189"/>
      <c r="Y94" s="44"/>
      <c r="Z94" s="131" t="s">
        <v>75</v>
      </c>
      <c r="AA94" s="118">
        <f>SUMIF($K$7:$K$91,'Detalhes do Pessoal'!$B$158,AA$7:AA$91)</f>
        <v>0</v>
      </c>
      <c r="AB94" s="119">
        <f>SUMIF($K$7:$K$91,'Detalhes do Pessoal'!$B$158,AB$7:AB$91)</f>
        <v>0</v>
      </c>
      <c r="AC94" s="119">
        <f>SUMIF($K$7:$K$91,'Detalhes do Pessoal'!$B$158,AC$7:AC$91)</f>
        <v>0</v>
      </c>
      <c r="AD94" s="124">
        <f>SUMIF($K$7:$K$91,'Detalhes do Pessoal'!$B$158,AD$7:AD$91)</f>
        <v>0</v>
      </c>
      <c r="AE94" s="197">
        <f>SUMIF($K$7:$K$91,'Detalhes do Pessoal'!$B$158,AE$7:AE$91)</f>
        <v>0</v>
      </c>
      <c r="AF94" s="197">
        <f>SUMIF($K$7:$K$91,'Detalhes do Pessoal'!$B$158,AF$7:AF$91)</f>
        <v>0</v>
      </c>
      <c r="AG94" s="197">
        <f>SUMIF($K$7:$K$91,'Detalhes do Pessoal'!$B$158,AG$7:AG$91)</f>
        <v>0</v>
      </c>
      <c r="AH94" s="128">
        <f t="shared" ref="AH94:AH99" si="41">SUM(AA94:AG94)</f>
        <v>0</v>
      </c>
      <c r="AI94" s="44"/>
      <c r="AJ94" s="331">
        <f>SUMIF($K$7:$K$91,'Detalhes do Pessoal'!$B$158,AJ$7:AJ$91)</f>
        <v>0</v>
      </c>
    </row>
    <row r="95" spans="1:36" ht="12" x14ac:dyDescent="0.2">
      <c r="B95" s="422"/>
      <c r="C95" s="423"/>
      <c r="D95" s="423"/>
      <c r="E95" s="423"/>
      <c r="F95" s="423"/>
      <c r="G95" s="423"/>
      <c r="H95" s="423"/>
      <c r="I95" s="423"/>
      <c r="J95" s="423"/>
      <c r="K95" s="424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44"/>
      <c r="X95" s="189"/>
      <c r="Y95" s="44"/>
      <c r="Z95" s="132" t="s">
        <v>76</v>
      </c>
      <c r="AA95" s="120">
        <f>SUMIF($K$7:$K$91,'Detalhes do Pessoal'!$B$159,AA$7:AA$91)</f>
        <v>0</v>
      </c>
      <c r="AB95" s="121">
        <f>SUMIF($K$7:$K$91,'Detalhes do Pessoal'!$B$159,AB$7:AB$91)</f>
        <v>0</v>
      </c>
      <c r="AC95" s="121">
        <f>SUMIF($K$7:$K$91,'Detalhes do Pessoal'!$B$159,AC$7:AC$91)</f>
        <v>0</v>
      </c>
      <c r="AD95" s="125">
        <f>SUMIF($K$7:$K$91,'Detalhes do Pessoal'!$B$159,AD$7:AD$91)</f>
        <v>0</v>
      </c>
      <c r="AE95" s="198">
        <f>SUMIF($K$7:$K$91,'Detalhes do Pessoal'!$B$159,AE$7:AE$91)</f>
        <v>0</v>
      </c>
      <c r="AF95" s="198">
        <f>SUMIF($K$7:$K$91,'Detalhes do Pessoal'!$B$159,AF$7:AF$91)</f>
        <v>0</v>
      </c>
      <c r="AG95" s="198">
        <f>SUMIF($K$7:$K$91,'Detalhes do Pessoal'!$B$159,AG$7:AG$91)</f>
        <v>0</v>
      </c>
      <c r="AH95" s="129">
        <f t="shared" si="41"/>
        <v>0</v>
      </c>
      <c r="AI95" s="44"/>
      <c r="AJ95" s="332">
        <f>SUMIF($K$7:$K$91,'Detalhes do Pessoal'!$B$159,AJ$7:AJ$91)</f>
        <v>0</v>
      </c>
    </row>
    <row r="96" spans="1:36" ht="12" hidden="1" x14ac:dyDescent="0.2">
      <c r="B96" s="422"/>
      <c r="C96" s="423"/>
      <c r="D96" s="423"/>
      <c r="E96" s="423"/>
      <c r="F96" s="423"/>
      <c r="G96" s="423"/>
      <c r="H96" s="423"/>
      <c r="I96" s="423"/>
      <c r="J96" s="423"/>
      <c r="K96" s="424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44"/>
      <c r="X96" s="189"/>
      <c r="Y96" s="44"/>
      <c r="Z96" s="132" t="s">
        <v>77</v>
      </c>
      <c r="AA96" s="120">
        <f>SUMIF($K$7:$K$91,'Detalhes do Pessoal'!$B$160,AA$7:AA$91)</f>
        <v>0</v>
      </c>
      <c r="AB96" s="121">
        <f>SUMIF($K$7:$K$91,'Detalhes do Pessoal'!$B$160,AB$7:AB$91)</f>
        <v>0</v>
      </c>
      <c r="AC96" s="121">
        <f>SUMIF($K$7:$K$91,'Detalhes do Pessoal'!$B$160,AC$7:AC$91)</f>
        <v>0</v>
      </c>
      <c r="AD96" s="125">
        <f>SUMIF($K$7:$K$91,'Detalhes do Pessoal'!$B$160,AD$7:AD$91)</f>
        <v>0</v>
      </c>
      <c r="AE96" s="198">
        <f>SUMIF($K$7:$K$91,'Detalhes do Pessoal'!$B$160,AE$7:AE$91)</f>
        <v>0</v>
      </c>
      <c r="AF96" s="198">
        <f>SUMIF($K$7:$K$91,'Detalhes do Pessoal'!$B$160,AF$7:AF$91)</f>
        <v>0</v>
      </c>
      <c r="AG96" s="198">
        <f>SUMIF($K$7:$K$91,'Detalhes do Pessoal'!$B$160,AG$7:AG$91)</f>
        <v>0</v>
      </c>
      <c r="AH96" s="129">
        <f t="shared" si="41"/>
        <v>0</v>
      </c>
      <c r="AI96" s="44"/>
      <c r="AJ96" s="332">
        <f>SUMIF($K$7:$K$91,'Detalhes do Pessoal'!$B$160,AJ$7:AJ$91)</f>
        <v>0</v>
      </c>
    </row>
    <row r="97" spans="2:36" ht="12" hidden="1" x14ac:dyDescent="0.25">
      <c r="B97" s="422"/>
      <c r="C97" s="423"/>
      <c r="D97" s="423"/>
      <c r="E97" s="423"/>
      <c r="F97" s="423"/>
      <c r="G97" s="423"/>
      <c r="H97" s="423"/>
      <c r="I97" s="423"/>
      <c r="J97" s="423"/>
      <c r="K97" s="424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44"/>
      <c r="X97" s="189"/>
      <c r="Y97" s="44"/>
      <c r="Z97" s="132" t="s">
        <v>311</v>
      </c>
      <c r="AA97" s="120">
        <f>SUMIF($K$7:$K$91,'Detalhes do Pessoal'!$B$161,AA$7:AA$91)</f>
        <v>0</v>
      </c>
      <c r="AB97" s="121">
        <f>SUMIF($K$7:$K$91,'Detalhes do Pessoal'!$B$161,AB$7:AB$91)</f>
        <v>0</v>
      </c>
      <c r="AC97" s="121">
        <f>SUMIF($K$7:$K$91,'Detalhes do Pessoal'!$B$161,AC$7:AC$91)</f>
        <v>0</v>
      </c>
      <c r="AD97" s="125">
        <f>SUMIF($K$7:$K$91,'Detalhes do Pessoal'!$B$161,AD$7:AD$91)</f>
        <v>0</v>
      </c>
      <c r="AE97" s="198">
        <f>SUMIF($K$7:$K$91,'Detalhes do Pessoal'!$B$161,AE$7:AE$91)</f>
        <v>0</v>
      </c>
      <c r="AF97" s="198">
        <f>SUMIF($K$7:$K$91,'Detalhes do Pessoal'!$B$161,AF$7:AF$91)</f>
        <v>0</v>
      </c>
      <c r="AG97" s="198">
        <f>SUMIF($K$7:$K$91,'Detalhes do Pessoal'!$B$161,AG$7:AG$91)</f>
        <v>0</v>
      </c>
      <c r="AH97" s="129">
        <f t="shared" si="41"/>
        <v>0</v>
      </c>
      <c r="AI97" s="44"/>
      <c r="AJ97" s="332">
        <f>SUMIF($K$7:$K$91,'Detalhes do Pessoal'!$B$161,AJ$7:AJ$91)</f>
        <v>0</v>
      </c>
    </row>
    <row r="98" spans="2:36" ht="12" x14ac:dyDescent="0.25">
      <c r="B98" s="425"/>
      <c r="C98" s="426"/>
      <c r="D98" s="426"/>
      <c r="E98" s="426"/>
      <c r="F98" s="426"/>
      <c r="G98" s="426"/>
      <c r="H98" s="426"/>
      <c r="I98" s="426"/>
      <c r="J98" s="426"/>
      <c r="K98" s="427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44"/>
      <c r="X98" s="189"/>
      <c r="Y98" s="44"/>
      <c r="Z98" s="132" t="s">
        <v>309</v>
      </c>
      <c r="AA98" s="120">
        <f>SUMIF($K$7:$K$91,'Detalhes do Pessoal'!$B$162,AA$7:AA$91)</f>
        <v>0</v>
      </c>
      <c r="AB98" s="121">
        <f>SUMIF($K$7:$K$91,'Detalhes do Pessoal'!$B$162,AB$7:AB$91)</f>
        <v>0</v>
      </c>
      <c r="AC98" s="121">
        <f>SUMIF($K$7:$K$91,'Detalhes do Pessoal'!$B$162,AC$7:AC$91)</f>
        <v>0</v>
      </c>
      <c r="AD98" s="125">
        <f>SUMIF($K$7:$K$91,'Detalhes do Pessoal'!$B$162,AD$7:AD$91)</f>
        <v>0</v>
      </c>
      <c r="AE98" s="198">
        <f>SUMIF($K$7:$K$91,'Detalhes do Pessoal'!$B$162,AE$7:AE$91)</f>
        <v>0</v>
      </c>
      <c r="AF98" s="198">
        <f>SUMIF($K$7:$K$91,'Detalhes do Pessoal'!$B$162,AF$7:AF$91)</f>
        <v>0</v>
      </c>
      <c r="AG98" s="198">
        <f>SUMIF($K$7:$K$91,'Detalhes do Pessoal'!$B$162,AG$7:AG$91)</f>
        <v>0</v>
      </c>
      <c r="AH98" s="129">
        <f t="shared" si="41"/>
        <v>0</v>
      </c>
      <c r="AI98" s="44"/>
      <c r="AJ98" s="332">
        <f>SUMIF($K$7:$K$91,'Detalhes do Pessoal'!$B$162,AJ$7:AJ$91)</f>
        <v>0</v>
      </c>
    </row>
    <row r="99" spans="2:36" ht="12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44"/>
      <c r="X99" s="44"/>
      <c r="Y99" s="44"/>
      <c r="Z99" s="133" t="s">
        <v>14</v>
      </c>
      <c r="AA99" s="216">
        <f t="shared" ref="AA99:AG99" si="42">SUM(AA94:AA98)</f>
        <v>0</v>
      </c>
      <c r="AB99" s="217">
        <f t="shared" si="42"/>
        <v>0</v>
      </c>
      <c r="AC99" s="217">
        <f t="shared" si="42"/>
        <v>0</v>
      </c>
      <c r="AD99" s="217">
        <f t="shared" si="42"/>
        <v>0</v>
      </c>
      <c r="AE99" s="217">
        <f t="shared" si="42"/>
        <v>0</v>
      </c>
      <c r="AF99" s="217">
        <f t="shared" si="42"/>
        <v>0</v>
      </c>
      <c r="AG99" s="217">
        <f t="shared" si="42"/>
        <v>0</v>
      </c>
      <c r="AH99" s="218">
        <f t="shared" si="41"/>
        <v>0</v>
      </c>
      <c r="AI99" s="44"/>
      <c r="AJ99" s="218">
        <f>SUM(AJ94:AJ98)</f>
        <v>0</v>
      </c>
    </row>
    <row r="100" spans="2:36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14"/>
      <c r="AA100" s="20"/>
      <c r="AB100" s="20"/>
      <c r="AC100" s="20"/>
      <c r="AD100" s="20"/>
      <c r="AE100" s="20"/>
      <c r="AF100" s="20"/>
      <c r="AG100" s="20"/>
      <c r="AH100" s="21"/>
      <c r="AJ100" s="20"/>
    </row>
    <row r="101" spans="2:36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14"/>
      <c r="AA101" s="20"/>
      <c r="AB101" s="20"/>
      <c r="AC101" s="20"/>
      <c r="AD101" s="20"/>
      <c r="AE101" s="20"/>
      <c r="AF101" s="20"/>
      <c r="AG101" s="20"/>
      <c r="AH101" s="21"/>
      <c r="AJ101" s="20"/>
    </row>
    <row r="102" spans="2:36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14"/>
      <c r="AA102" s="20"/>
      <c r="AB102" s="20"/>
      <c r="AC102" s="20"/>
      <c r="AD102" s="20"/>
      <c r="AE102" s="20"/>
      <c r="AF102" s="20"/>
      <c r="AG102" s="20"/>
      <c r="AH102" s="21"/>
      <c r="AJ102" s="20"/>
    </row>
    <row r="103" spans="2:36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14"/>
      <c r="AA103" s="20"/>
      <c r="AB103" s="20"/>
      <c r="AC103" s="20"/>
      <c r="AD103" s="20"/>
      <c r="AE103" s="20"/>
      <c r="AF103" s="20"/>
      <c r="AG103" s="20"/>
      <c r="AH103" s="21"/>
      <c r="AJ103" s="20"/>
    </row>
    <row r="104" spans="2:36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14"/>
      <c r="AA104" s="20"/>
      <c r="AB104" s="20"/>
      <c r="AC104" s="20"/>
      <c r="AD104" s="20"/>
      <c r="AE104" s="20"/>
      <c r="AF104" s="20"/>
      <c r="AG104" s="20"/>
      <c r="AH104" s="21"/>
      <c r="AJ104" s="20"/>
    </row>
    <row r="105" spans="2:36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14"/>
      <c r="AA105" s="20"/>
      <c r="AB105" s="20"/>
      <c r="AC105" s="20"/>
      <c r="AD105" s="20"/>
      <c r="AE105" s="20"/>
      <c r="AF105" s="20"/>
      <c r="AG105" s="20"/>
      <c r="AH105" s="21"/>
      <c r="AJ105" s="20"/>
    </row>
    <row r="106" spans="2:36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14"/>
      <c r="AA106" s="20"/>
      <c r="AB106" s="20"/>
      <c r="AC106" s="20"/>
      <c r="AD106" s="20"/>
      <c r="AE106" s="20"/>
      <c r="AF106" s="20"/>
      <c r="AG106" s="20"/>
      <c r="AH106" s="21"/>
      <c r="AJ106" s="20"/>
    </row>
    <row r="107" spans="2:36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14"/>
      <c r="AA107" s="20"/>
      <c r="AB107" s="20"/>
      <c r="AC107" s="20"/>
      <c r="AD107" s="20"/>
      <c r="AE107" s="20"/>
      <c r="AF107" s="20"/>
      <c r="AG107" s="20"/>
      <c r="AH107" s="21"/>
      <c r="AJ107" s="20"/>
    </row>
    <row r="108" spans="2:36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14"/>
      <c r="AA108" s="20"/>
      <c r="AB108" s="20"/>
      <c r="AC108" s="20"/>
      <c r="AD108" s="20"/>
      <c r="AE108" s="20"/>
      <c r="AF108" s="20"/>
      <c r="AG108" s="20"/>
      <c r="AH108" s="21"/>
      <c r="AJ108" s="20"/>
    </row>
    <row r="109" spans="2:36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14"/>
      <c r="AA109" s="20"/>
      <c r="AB109" s="20"/>
      <c r="AC109" s="20"/>
      <c r="AD109" s="20"/>
      <c r="AE109" s="20"/>
      <c r="AF109" s="20"/>
      <c r="AG109" s="20"/>
      <c r="AH109" s="21"/>
      <c r="AJ109" s="20"/>
    </row>
    <row r="110" spans="2:36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14"/>
      <c r="AA110" s="20"/>
      <c r="AB110" s="20"/>
      <c r="AC110" s="20"/>
      <c r="AD110" s="20"/>
      <c r="AE110" s="20"/>
      <c r="AF110" s="20"/>
      <c r="AG110" s="20"/>
      <c r="AH110" s="21"/>
      <c r="AJ110" s="20"/>
    </row>
    <row r="111" spans="2:36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14"/>
      <c r="AA111" s="20"/>
      <c r="AB111" s="20"/>
      <c r="AC111" s="20"/>
      <c r="AD111" s="20"/>
      <c r="AE111" s="20"/>
      <c r="AF111" s="20"/>
      <c r="AG111" s="20"/>
      <c r="AH111" s="21"/>
      <c r="AJ111" s="20"/>
    </row>
    <row r="112" spans="2:36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14"/>
      <c r="AA112" s="20"/>
      <c r="AB112" s="20"/>
      <c r="AC112" s="20"/>
      <c r="AD112" s="20"/>
      <c r="AE112" s="20"/>
      <c r="AF112" s="20"/>
      <c r="AG112" s="20"/>
      <c r="AH112" s="21"/>
      <c r="AJ112" s="20"/>
    </row>
    <row r="113" spans="2:36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14"/>
      <c r="AA113" s="20"/>
      <c r="AB113" s="20"/>
      <c r="AC113" s="20"/>
      <c r="AD113" s="20"/>
      <c r="AE113" s="20"/>
      <c r="AF113" s="20"/>
      <c r="AG113" s="20"/>
      <c r="AH113" s="21"/>
      <c r="AJ113" s="20"/>
    </row>
    <row r="114" spans="2:36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14"/>
      <c r="AA114" s="20"/>
      <c r="AB114" s="20"/>
      <c r="AC114" s="20"/>
      <c r="AD114" s="20"/>
      <c r="AE114" s="20"/>
      <c r="AF114" s="20"/>
      <c r="AG114" s="20"/>
      <c r="AH114" s="21"/>
      <c r="AJ114" s="20"/>
    </row>
    <row r="115" spans="2:36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14"/>
      <c r="AA115" s="20"/>
      <c r="AB115" s="20"/>
      <c r="AC115" s="20"/>
      <c r="AD115" s="20"/>
      <c r="AE115" s="20"/>
      <c r="AF115" s="20"/>
      <c r="AG115" s="20"/>
      <c r="AH115" s="21"/>
      <c r="AJ115" s="20"/>
    </row>
    <row r="116" spans="2:36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14"/>
      <c r="AA116" s="20"/>
      <c r="AB116" s="20"/>
      <c r="AC116" s="20"/>
      <c r="AD116" s="20"/>
      <c r="AE116" s="20"/>
      <c r="AF116" s="20"/>
      <c r="AG116" s="20"/>
      <c r="AH116" s="21"/>
      <c r="AJ116" s="20"/>
    </row>
    <row r="117" spans="2:36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14"/>
      <c r="AA117" s="20"/>
      <c r="AB117" s="20"/>
      <c r="AC117" s="20"/>
      <c r="AD117" s="20"/>
      <c r="AE117" s="20"/>
      <c r="AF117" s="20"/>
      <c r="AG117" s="20"/>
      <c r="AH117" s="21"/>
      <c r="AJ117" s="20"/>
    </row>
    <row r="118" spans="2:36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14"/>
      <c r="AA118" s="20"/>
      <c r="AB118" s="20"/>
      <c r="AC118" s="20"/>
      <c r="AD118" s="20"/>
      <c r="AE118" s="20"/>
      <c r="AF118" s="20"/>
      <c r="AG118" s="20"/>
      <c r="AH118" s="21"/>
      <c r="AJ118" s="20"/>
    </row>
    <row r="119" spans="2:36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14"/>
      <c r="AA119" s="20"/>
      <c r="AB119" s="20"/>
      <c r="AC119" s="20"/>
      <c r="AD119" s="20"/>
      <c r="AE119" s="20"/>
      <c r="AF119" s="20"/>
      <c r="AG119" s="20"/>
      <c r="AH119" s="21"/>
      <c r="AJ119" s="20"/>
    </row>
    <row r="120" spans="2:36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14"/>
      <c r="AA120" s="20"/>
      <c r="AB120" s="20"/>
      <c r="AC120" s="20"/>
      <c r="AD120" s="20"/>
      <c r="AE120" s="20"/>
      <c r="AF120" s="20"/>
      <c r="AG120" s="20"/>
      <c r="AH120" s="21"/>
      <c r="AJ120" s="20"/>
    </row>
    <row r="121" spans="2:36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14"/>
      <c r="AA121" s="20"/>
      <c r="AB121" s="20"/>
      <c r="AC121" s="20"/>
      <c r="AD121" s="20"/>
      <c r="AE121" s="20"/>
      <c r="AF121" s="20"/>
      <c r="AG121" s="20"/>
      <c r="AH121" s="21"/>
      <c r="AJ121" s="20"/>
    </row>
    <row r="122" spans="2:36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14"/>
      <c r="AA122" s="20"/>
      <c r="AB122" s="20"/>
      <c r="AC122" s="20"/>
      <c r="AD122" s="20"/>
      <c r="AE122" s="20"/>
      <c r="AF122" s="20"/>
      <c r="AG122" s="20"/>
      <c r="AH122" s="21"/>
      <c r="AJ122" s="20"/>
    </row>
    <row r="123" spans="2:36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14"/>
      <c r="AA123" s="20"/>
      <c r="AB123" s="20"/>
      <c r="AC123" s="20"/>
      <c r="AD123" s="20"/>
      <c r="AE123" s="20"/>
      <c r="AF123" s="20"/>
      <c r="AG123" s="20"/>
      <c r="AH123" s="21"/>
      <c r="AJ123" s="20"/>
    </row>
    <row r="124" spans="2:36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14"/>
      <c r="AA124" s="20"/>
      <c r="AB124" s="20"/>
      <c r="AC124" s="20"/>
      <c r="AD124" s="20"/>
      <c r="AE124" s="20"/>
      <c r="AF124" s="20"/>
      <c r="AG124" s="20"/>
      <c r="AH124" s="21"/>
      <c r="AJ124" s="20"/>
    </row>
    <row r="125" spans="2:36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14"/>
      <c r="AA125" s="20"/>
      <c r="AB125" s="20"/>
      <c r="AC125" s="20"/>
      <c r="AD125" s="20"/>
      <c r="AE125" s="20"/>
      <c r="AF125" s="20"/>
      <c r="AG125" s="20"/>
      <c r="AH125" s="21"/>
      <c r="AJ125" s="20"/>
    </row>
    <row r="126" spans="2:36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14"/>
      <c r="AA126" s="20"/>
      <c r="AB126" s="20"/>
      <c r="AC126" s="20"/>
      <c r="AD126" s="20"/>
      <c r="AE126" s="20"/>
      <c r="AF126" s="20"/>
      <c r="AG126" s="20"/>
      <c r="AH126" s="21"/>
      <c r="AJ126" s="20"/>
    </row>
    <row r="127" spans="2:36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14"/>
      <c r="AA127" s="20"/>
      <c r="AB127" s="20"/>
      <c r="AC127" s="20"/>
      <c r="AD127" s="20"/>
      <c r="AE127" s="20"/>
      <c r="AF127" s="20"/>
      <c r="AG127" s="20"/>
      <c r="AH127" s="21"/>
      <c r="AJ127" s="20"/>
    </row>
    <row r="128" spans="2:36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14"/>
      <c r="AA128" s="20"/>
      <c r="AB128" s="20"/>
      <c r="AC128" s="20"/>
      <c r="AD128" s="20"/>
      <c r="AE128" s="20"/>
      <c r="AF128" s="20"/>
      <c r="AG128" s="20"/>
      <c r="AH128" s="21"/>
      <c r="AJ128" s="20"/>
    </row>
    <row r="129" spans="2:36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14"/>
      <c r="AA129" s="20"/>
      <c r="AB129" s="20"/>
      <c r="AC129" s="20"/>
      <c r="AD129" s="20"/>
      <c r="AE129" s="20"/>
      <c r="AF129" s="20"/>
      <c r="AG129" s="20"/>
      <c r="AH129" s="21"/>
      <c r="AJ129" s="20"/>
    </row>
    <row r="130" spans="2:36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14"/>
      <c r="AA130" s="20"/>
      <c r="AB130" s="20"/>
      <c r="AC130" s="20"/>
      <c r="AD130" s="20"/>
      <c r="AE130" s="20"/>
      <c r="AF130" s="20"/>
      <c r="AG130" s="20"/>
      <c r="AH130" s="21"/>
      <c r="AJ130" s="20"/>
    </row>
    <row r="131" spans="2:36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14"/>
      <c r="AA131" s="20"/>
      <c r="AB131" s="20"/>
      <c r="AC131" s="20"/>
      <c r="AD131" s="20"/>
      <c r="AE131" s="20"/>
      <c r="AF131" s="20"/>
      <c r="AG131" s="20"/>
      <c r="AH131" s="21"/>
      <c r="AJ131" s="20"/>
    </row>
    <row r="132" spans="2:36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14"/>
      <c r="AA132" s="20"/>
      <c r="AB132" s="20"/>
      <c r="AC132" s="20"/>
      <c r="AD132" s="20"/>
      <c r="AE132" s="20"/>
      <c r="AF132" s="20"/>
      <c r="AG132" s="20"/>
      <c r="AH132" s="21"/>
      <c r="AJ132" s="20"/>
    </row>
    <row r="133" spans="2:36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14"/>
      <c r="AA133" s="20"/>
      <c r="AB133" s="20"/>
      <c r="AC133" s="20"/>
      <c r="AD133" s="20"/>
      <c r="AE133" s="20"/>
      <c r="AF133" s="20"/>
      <c r="AG133" s="20"/>
      <c r="AH133" s="21"/>
      <c r="AJ133" s="20"/>
    </row>
    <row r="134" spans="2:36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14"/>
      <c r="AA134" s="20"/>
      <c r="AB134" s="20"/>
      <c r="AC134" s="20"/>
      <c r="AD134" s="20"/>
      <c r="AE134" s="20"/>
      <c r="AF134" s="20"/>
      <c r="AG134" s="20"/>
      <c r="AH134" s="21"/>
      <c r="AJ134" s="20"/>
    </row>
    <row r="135" spans="2:36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14"/>
      <c r="AA135" s="20"/>
      <c r="AB135" s="20"/>
      <c r="AC135" s="20"/>
      <c r="AD135" s="20"/>
      <c r="AE135" s="20"/>
      <c r="AF135" s="20"/>
      <c r="AG135" s="20"/>
      <c r="AH135" s="21"/>
      <c r="AJ135" s="20"/>
    </row>
    <row r="136" spans="2:36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14"/>
      <c r="AA136" s="20"/>
      <c r="AB136" s="20"/>
      <c r="AC136" s="20"/>
      <c r="AD136" s="20"/>
      <c r="AE136" s="20"/>
      <c r="AF136" s="20"/>
      <c r="AG136" s="20"/>
      <c r="AH136" s="21"/>
      <c r="AJ136" s="20"/>
    </row>
    <row r="137" spans="2:36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14"/>
      <c r="AA137" s="20"/>
      <c r="AB137" s="20"/>
      <c r="AC137" s="20"/>
      <c r="AD137" s="20"/>
      <c r="AE137" s="20"/>
      <c r="AF137" s="20"/>
      <c r="AG137" s="20"/>
      <c r="AH137" s="21"/>
      <c r="AJ137" s="20"/>
    </row>
    <row r="138" spans="2:36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14"/>
      <c r="AA138" s="20"/>
      <c r="AB138" s="20"/>
      <c r="AC138" s="20"/>
      <c r="AD138" s="20"/>
      <c r="AE138" s="20"/>
      <c r="AF138" s="20"/>
      <c r="AG138" s="20"/>
      <c r="AH138" s="21"/>
      <c r="AJ138" s="20"/>
    </row>
    <row r="139" spans="2:36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14"/>
      <c r="AA139" s="20"/>
      <c r="AB139" s="20"/>
      <c r="AC139" s="20"/>
      <c r="AD139" s="20"/>
      <c r="AE139" s="20"/>
      <c r="AF139" s="20"/>
      <c r="AG139" s="20"/>
      <c r="AH139" s="21"/>
      <c r="AJ139" s="20"/>
    </row>
    <row r="140" spans="2:36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14"/>
      <c r="AA140" s="20"/>
      <c r="AB140" s="20"/>
      <c r="AC140" s="20"/>
      <c r="AD140" s="20"/>
      <c r="AE140" s="20"/>
      <c r="AF140" s="20"/>
      <c r="AG140" s="20"/>
      <c r="AH140" s="21"/>
      <c r="AJ140" s="20"/>
    </row>
    <row r="141" spans="2:36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14"/>
      <c r="AA141" s="20"/>
      <c r="AB141" s="20"/>
      <c r="AC141" s="20"/>
      <c r="AD141" s="20"/>
      <c r="AE141" s="20"/>
      <c r="AF141" s="20"/>
      <c r="AG141" s="20"/>
      <c r="AH141" s="21"/>
      <c r="AJ141" s="20"/>
    </row>
    <row r="142" spans="2:36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14"/>
      <c r="AA142" s="20"/>
      <c r="AB142" s="20"/>
      <c r="AC142" s="20"/>
      <c r="AD142" s="20"/>
      <c r="AE142" s="20"/>
      <c r="AF142" s="20"/>
      <c r="AG142" s="20"/>
      <c r="AH142" s="21"/>
      <c r="AJ142" s="20"/>
    </row>
    <row r="143" spans="2:36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14"/>
      <c r="AA143" s="20"/>
      <c r="AB143" s="20"/>
      <c r="AC143" s="20"/>
      <c r="AD143" s="20"/>
      <c r="AE143" s="20"/>
      <c r="AF143" s="20"/>
      <c r="AG143" s="20"/>
      <c r="AH143" s="21"/>
      <c r="AJ143" s="20"/>
    </row>
    <row r="144" spans="2:36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14"/>
      <c r="AA144" s="20"/>
      <c r="AB144" s="20"/>
      <c r="AC144" s="20"/>
      <c r="AD144" s="20"/>
      <c r="AE144" s="20"/>
      <c r="AF144" s="20"/>
      <c r="AG144" s="20"/>
      <c r="AH144" s="21"/>
      <c r="AJ144" s="20"/>
    </row>
    <row r="145" spans="1:62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14"/>
      <c r="AA145" s="20"/>
      <c r="AB145" s="20"/>
      <c r="AC145" s="20"/>
      <c r="AD145" s="20"/>
      <c r="AE145" s="20"/>
      <c r="AF145" s="20"/>
      <c r="AG145" s="20"/>
      <c r="AH145" s="21"/>
      <c r="AJ145" s="20"/>
    </row>
    <row r="146" spans="1:62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14"/>
      <c r="AA146" s="20"/>
      <c r="AB146" s="20"/>
      <c r="AC146" s="20"/>
      <c r="AD146" s="20"/>
      <c r="AE146" s="20"/>
      <c r="AF146" s="20"/>
      <c r="AG146" s="20"/>
      <c r="AH146" s="21"/>
      <c r="AJ146" s="20"/>
    </row>
    <row r="147" spans="1:62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14"/>
      <c r="AA147" s="20"/>
      <c r="AB147" s="20"/>
      <c r="AC147" s="20"/>
      <c r="AD147" s="20"/>
      <c r="AE147" s="20"/>
      <c r="AF147" s="20"/>
      <c r="AG147" s="20"/>
      <c r="AH147" s="21"/>
      <c r="AJ147" s="20"/>
    </row>
    <row r="148" spans="1:62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14"/>
      <c r="AA148" s="20"/>
      <c r="AB148" s="20"/>
      <c r="AC148" s="20"/>
      <c r="AD148" s="20"/>
      <c r="AE148" s="20"/>
      <c r="AF148" s="20"/>
      <c r="AG148" s="20"/>
      <c r="AH148" s="21"/>
      <c r="AJ148" s="20"/>
    </row>
    <row r="149" spans="1:62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14"/>
      <c r="AA149" s="20"/>
      <c r="AB149" s="20"/>
      <c r="AC149" s="20"/>
      <c r="AD149" s="20"/>
      <c r="AE149" s="20"/>
      <c r="AF149" s="20"/>
      <c r="AG149" s="20"/>
      <c r="AH149" s="21"/>
      <c r="AJ149" s="20"/>
    </row>
    <row r="150" spans="1:62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14"/>
      <c r="AA150" s="20"/>
      <c r="AB150" s="20"/>
      <c r="AC150" s="20"/>
      <c r="AD150" s="20"/>
      <c r="AE150" s="20"/>
      <c r="AF150" s="20"/>
      <c r="AG150" s="20"/>
      <c r="AH150" s="21"/>
      <c r="AJ150" s="20"/>
    </row>
    <row r="151" spans="1:62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14"/>
      <c r="AA151" s="20"/>
      <c r="AB151" s="20"/>
      <c r="AC151" s="20"/>
      <c r="AD151" s="20"/>
      <c r="AE151" s="20"/>
      <c r="AF151" s="20"/>
      <c r="AG151" s="20"/>
      <c r="AH151" s="21"/>
      <c r="AJ151" s="20"/>
    </row>
    <row r="152" spans="1:62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14"/>
      <c r="AA152" s="20"/>
      <c r="AB152" s="20"/>
      <c r="AC152" s="20"/>
      <c r="AD152" s="20"/>
      <c r="AE152" s="20"/>
      <c r="AF152" s="20"/>
      <c r="AG152" s="20"/>
      <c r="AH152" s="21"/>
      <c r="AJ152" s="20"/>
    </row>
    <row r="153" spans="1:62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14"/>
      <c r="AA153" s="20"/>
      <c r="AB153" s="20"/>
      <c r="AC153" s="20"/>
      <c r="AD153" s="20"/>
      <c r="AE153" s="20"/>
      <c r="AF153" s="20"/>
      <c r="AG153" s="20"/>
      <c r="AH153" s="21"/>
      <c r="AJ153" s="20"/>
    </row>
    <row r="154" spans="1:62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14"/>
      <c r="AA154" s="20"/>
      <c r="AB154" s="20"/>
      <c r="AC154" s="20"/>
      <c r="AD154" s="20"/>
      <c r="AE154" s="20"/>
      <c r="AF154" s="20"/>
      <c r="AG154" s="20"/>
      <c r="AH154" s="21"/>
      <c r="AJ154" s="20"/>
    </row>
    <row r="155" spans="1:62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14"/>
      <c r="AA155" s="20"/>
      <c r="AB155" s="20"/>
      <c r="AC155" s="20"/>
      <c r="AD155" s="20"/>
      <c r="AE155" s="20"/>
      <c r="AF155" s="20"/>
      <c r="AG155" s="20"/>
      <c r="AH155" s="21"/>
      <c r="AJ155" s="20"/>
    </row>
    <row r="156" spans="1:62" s="84" customFormat="1" x14ac:dyDescent="0.2">
      <c r="A156" s="44"/>
      <c r="B156" s="44"/>
      <c r="C156" s="44"/>
      <c r="D156" s="44"/>
      <c r="E156" s="44"/>
      <c r="F156" s="44"/>
      <c r="G156" s="44"/>
      <c r="H156" s="3"/>
      <c r="I156" s="3"/>
      <c r="J156" s="3"/>
      <c r="K156" s="3"/>
      <c r="L156" s="3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27"/>
      <c r="AA156" s="25"/>
      <c r="AB156" s="25"/>
      <c r="AC156" s="25"/>
      <c r="AD156" s="25"/>
      <c r="AE156" s="25"/>
      <c r="AF156" s="25"/>
      <c r="AG156" s="25"/>
      <c r="AH156" s="26"/>
      <c r="AI156" s="44"/>
      <c r="AJ156" s="25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</row>
    <row r="157" spans="1:62" s="44" customFormat="1" ht="13.2" hidden="1" x14ac:dyDescent="0.25">
      <c r="B157" s="174" t="s">
        <v>78</v>
      </c>
      <c r="H157" s="3"/>
      <c r="I157" s="3"/>
      <c r="J157" s="3"/>
      <c r="K157" s="3"/>
      <c r="L157" s="3"/>
      <c r="Z157" s="27"/>
      <c r="AH157" s="175"/>
    </row>
    <row r="158" spans="1:62" s="44" customFormat="1" ht="13.2" hidden="1" x14ac:dyDescent="0.25">
      <c r="B158" s="386" t="s">
        <v>337</v>
      </c>
      <c r="H158" s="3"/>
      <c r="I158" s="3"/>
      <c r="J158" s="3"/>
      <c r="K158" s="3"/>
      <c r="L158" s="3"/>
      <c r="Z158" s="27"/>
      <c r="AH158" s="175"/>
    </row>
    <row r="159" spans="1:62" s="44" customFormat="1" ht="13.2" hidden="1" x14ac:dyDescent="0.25">
      <c r="B159" t="s">
        <v>79</v>
      </c>
      <c r="H159" s="3"/>
      <c r="I159" s="3"/>
      <c r="J159" s="3"/>
      <c r="K159" s="3"/>
      <c r="L159" s="3"/>
      <c r="Z159" s="27"/>
      <c r="AH159" s="175"/>
    </row>
    <row r="160" spans="1:62" s="44" customFormat="1" ht="13.2" hidden="1" x14ac:dyDescent="0.25">
      <c r="B160" t="s">
        <v>77</v>
      </c>
      <c r="H160" s="3"/>
      <c r="I160" s="3"/>
      <c r="J160" s="3"/>
      <c r="K160" s="3"/>
      <c r="L160" s="3"/>
      <c r="Z160" s="27"/>
      <c r="AH160" s="175"/>
    </row>
    <row r="161" spans="2:34" s="44" customFormat="1" ht="13.2" hidden="1" x14ac:dyDescent="0.25">
      <c r="B161" t="s">
        <v>311</v>
      </c>
      <c r="H161" s="3"/>
      <c r="I161" s="3"/>
      <c r="J161" s="3"/>
      <c r="K161" s="3"/>
      <c r="L161" s="3"/>
      <c r="Z161" s="27"/>
      <c r="AH161" s="175"/>
    </row>
    <row r="162" spans="2:34" s="44" customFormat="1" ht="13.2" hidden="1" x14ac:dyDescent="0.25">
      <c r="B162" t="s">
        <v>309</v>
      </c>
      <c r="H162" s="3"/>
      <c r="I162" s="3"/>
      <c r="J162" s="3"/>
      <c r="K162" s="3"/>
      <c r="L162" s="3"/>
      <c r="Z162" s="27"/>
      <c r="AH162" s="175"/>
    </row>
    <row r="163" spans="2:34" s="44" customFormat="1" hidden="1" x14ac:dyDescent="0.2">
      <c r="H163" s="3"/>
      <c r="I163" s="3"/>
      <c r="J163" s="3"/>
      <c r="K163" s="3"/>
      <c r="L163" s="3"/>
      <c r="Z163" s="27"/>
      <c r="AH163" s="175"/>
    </row>
    <row r="164" spans="2:34" s="3" customFormat="1" hidden="1" x14ac:dyDescent="0.2">
      <c r="B164" s="44"/>
      <c r="Z164" s="14"/>
      <c r="AH164" s="17"/>
    </row>
    <row r="165" spans="2:34" s="3" customFormat="1" ht="13.2" hidden="1" x14ac:dyDescent="0.25">
      <c r="B165" s="174" t="s">
        <v>80</v>
      </c>
      <c r="Z165" s="14"/>
      <c r="AH165" s="17"/>
    </row>
    <row r="166" spans="2:34" s="3" customFormat="1" hidden="1" x14ac:dyDescent="0.2">
      <c r="B166" s="44" t="s">
        <v>81</v>
      </c>
      <c r="Z166" s="14"/>
      <c r="AH166" s="17"/>
    </row>
    <row r="167" spans="2:34" s="3" customFormat="1" hidden="1" x14ac:dyDescent="0.2">
      <c r="B167" s="44" t="s">
        <v>82</v>
      </c>
      <c r="Z167" s="14"/>
      <c r="AH167" s="17"/>
    </row>
    <row r="168" spans="2:34" s="3" customFormat="1" x14ac:dyDescent="0.2">
      <c r="Z168" s="14"/>
      <c r="AH168" s="17"/>
    </row>
    <row r="169" spans="2:34" s="3" customFormat="1" x14ac:dyDescent="0.2">
      <c r="Z169" s="14"/>
      <c r="AH169" s="17"/>
    </row>
    <row r="170" spans="2:34" s="3" customFormat="1" x14ac:dyDescent="0.2">
      <c r="Z170" s="14"/>
      <c r="AH170" s="17"/>
    </row>
    <row r="171" spans="2:34" s="3" customFormat="1" x14ac:dyDescent="0.2">
      <c r="Z171" s="14"/>
      <c r="AH171" s="17"/>
    </row>
    <row r="172" spans="2:34" s="3" customFormat="1" x14ac:dyDescent="0.2">
      <c r="Z172" s="14"/>
      <c r="AH172" s="17"/>
    </row>
    <row r="173" spans="2:34" s="3" customFormat="1" x14ac:dyDescent="0.2">
      <c r="Z173" s="14"/>
      <c r="AH173" s="17"/>
    </row>
    <row r="174" spans="2:34" s="3" customFormat="1" x14ac:dyDescent="0.2">
      <c r="Z174" s="14"/>
      <c r="AH174" s="17"/>
    </row>
    <row r="175" spans="2:34" s="3" customFormat="1" x14ac:dyDescent="0.2">
      <c r="Z175" s="14"/>
      <c r="AH175" s="17"/>
    </row>
    <row r="176" spans="2:34" s="3" customFormat="1" x14ac:dyDescent="0.2">
      <c r="Z176" s="14"/>
      <c r="AH176" s="17"/>
    </row>
    <row r="177" spans="26:34" s="3" customFormat="1" x14ac:dyDescent="0.2">
      <c r="Z177" s="14"/>
      <c r="AH177" s="17"/>
    </row>
    <row r="178" spans="26:34" s="3" customFormat="1" x14ac:dyDescent="0.2">
      <c r="Z178" s="14"/>
      <c r="AH178" s="17"/>
    </row>
    <row r="179" spans="26:34" s="3" customFormat="1" x14ac:dyDescent="0.2">
      <c r="Z179" s="14"/>
      <c r="AH179" s="17"/>
    </row>
    <row r="180" spans="26:34" s="3" customFormat="1" x14ac:dyDescent="0.2">
      <c r="Z180" s="14"/>
      <c r="AH180" s="17"/>
    </row>
    <row r="181" spans="26:34" s="3" customFormat="1" x14ac:dyDescent="0.2">
      <c r="Z181" s="14"/>
      <c r="AH181" s="17"/>
    </row>
    <row r="182" spans="26:34" s="3" customFormat="1" x14ac:dyDescent="0.2">
      <c r="Z182" s="14"/>
      <c r="AH182" s="17"/>
    </row>
    <row r="183" spans="26:34" s="3" customFormat="1" x14ac:dyDescent="0.2">
      <c r="Z183" s="14"/>
      <c r="AH183" s="17"/>
    </row>
    <row r="184" spans="26:34" s="3" customFormat="1" x14ac:dyDescent="0.2">
      <c r="Z184" s="14"/>
      <c r="AH184" s="17"/>
    </row>
    <row r="185" spans="26:34" s="3" customFormat="1" x14ac:dyDescent="0.2">
      <c r="Z185" s="14"/>
      <c r="AH185" s="17"/>
    </row>
    <row r="186" spans="26:34" s="3" customFormat="1" x14ac:dyDescent="0.2">
      <c r="Z186" s="14"/>
      <c r="AH186" s="17"/>
    </row>
    <row r="187" spans="26:34" s="3" customFormat="1" x14ac:dyDescent="0.2">
      <c r="Z187" s="14"/>
      <c r="AH187" s="17"/>
    </row>
    <row r="188" spans="26:34" s="3" customFormat="1" x14ac:dyDescent="0.2">
      <c r="Z188" s="14"/>
      <c r="AH188" s="17"/>
    </row>
    <row r="189" spans="26:34" s="3" customFormat="1" x14ac:dyDescent="0.2">
      <c r="Z189" s="14"/>
      <c r="AH189" s="17"/>
    </row>
    <row r="190" spans="26:34" s="3" customFormat="1" x14ac:dyDescent="0.2">
      <c r="Z190" s="14"/>
      <c r="AH190" s="17"/>
    </row>
    <row r="191" spans="26:34" s="3" customFormat="1" x14ac:dyDescent="0.2">
      <c r="Z191" s="14"/>
      <c r="AH191" s="17"/>
    </row>
    <row r="192" spans="26:34" s="3" customFormat="1" x14ac:dyDescent="0.2">
      <c r="Z192" s="14"/>
      <c r="AH192" s="17"/>
    </row>
    <row r="193" spans="26:34" s="3" customFormat="1" x14ac:dyDescent="0.2">
      <c r="Z193" s="14"/>
      <c r="AH193" s="17"/>
    </row>
    <row r="194" spans="26:34" s="3" customFormat="1" x14ac:dyDescent="0.2">
      <c r="Z194" s="14"/>
      <c r="AH194" s="17"/>
    </row>
    <row r="195" spans="26:34" s="3" customFormat="1" x14ac:dyDescent="0.2">
      <c r="Z195" s="14"/>
      <c r="AH195" s="17"/>
    </row>
    <row r="196" spans="26:34" s="3" customFormat="1" x14ac:dyDescent="0.2">
      <c r="Z196" s="14"/>
      <c r="AH196" s="17"/>
    </row>
    <row r="197" spans="26:34" s="3" customFormat="1" x14ac:dyDescent="0.2">
      <c r="Z197" s="14"/>
      <c r="AH197" s="17"/>
    </row>
    <row r="198" spans="26:34" s="3" customFormat="1" x14ac:dyDescent="0.2">
      <c r="Z198" s="14"/>
      <c r="AH198" s="17"/>
    </row>
    <row r="199" spans="26:34" s="3" customFormat="1" x14ac:dyDescent="0.2">
      <c r="Z199" s="14"/>
      <c r="AH199" s="17"/>
    </row>
    <row r="200" spans="26:34" s="3" customFormat="1" x14ac:dyDescent="0.2">
      <c r="Z200" s="14"/>
      <c r="AH200" s="17"/>
    </row>
    <row r="201" spans="26:34" s="3" customFormat="1" x14ac:dyDescent="0.2">
      <c r="Z201" s="14"/>
      <c r="AH201" s="17"/>
    </row>
    <row r="202" spans="26:34" s="3" customFormat="1" x14ac:dyDescent="0.2">
      <c r="Z202" s="14"/>
      <c r="AH202" s="17"/>
    </row>
    <row r="203" spans="26:34" s="3" customFormat="1" x14ac:dyDescent="0.2">
      <c r="Z203" s="14"/>
      <c r="AH203" s="17"/>
    </row>
    <row r="204" spans="26:34" s="3" customFormat="1" x14ac:dyDescent="0.2">
      <c r="Z204" s="14"/>
      <c r="AH204" s="17"/>
    </row>
    <row r="205" spans="26:34" s="3" customFormat="1" x14ac:dyDescent="0.2">
      <c r="Z205" s="14"/>
      <c r="AH205" s="17"/>
    </row>
    <row r="206" spans="26:34" s="3" customFormat="1" x14ac:dyDescent="0.2">
      <c r="Z206" s="14"/>
      <c r="AH206" s="17"/>
    </row>
    <row r="207" spans="26:34" s="3" customFormat="1" x14ac:dyDescent="0.2">
      <c r="Z207" s="14"/>
      <c r="AH207" s="17"/>
    </row>
    <row r="208" spans="26:34" s="3" customFormat="1" x14ac:dyDescent="0.2">
      <c r="Z208" s="14"/>
      <c r="AH208" s="17"/>
    </row>
    <row r="209" spans="26:34" s="3" customFormat="1" x14ac:dyDescent="0.2">
      <c r="Z209" s="14"/>
      <c r="AH209" s="17"/>
    </row>
    <row r="210" spans="26:34" s="3" customFormat="1" x14ac:dyDescent="0.2">
      <c r="Z210" s="14"/>
      <c r="AH210" s="17"/>
    </row>
    <row r="211" spans="26:34" s="3" customFormat="1" x14ac:dyDescent="0.2">
      <c r="Z211" s="14"/>
      <c r="AH211" s="17"/>
    </row>
    <row r="212" spans="26:34" s="3" customFormat="1" x14ac:dyDescent="0.2">
      <c r="Z212" s="14"/>
      <c r="AH212" s="17"/>
    </row>
    <row r="213" spans="26:34" s="3" customFormat="1" x14ac:dyDescent="0.2">
      <c r="Z213" s="14"/>
      <c r="AH213" s="17"/>
    </row>
    <row r="214" spans="26:34" s="3" customFormat="1" x14ac:dyDescent="0.2">
      <c r="Z214" s="14"/>
      <c r="AH214" s="17"/>
    </row>
    <row r="215" spans="26:34" s="3" customFormat="1" x14ac:dyDescent="0.2">
      <c r="Z215" s="14"/>
      <c r="AH215" s="17"/>
    </row>
    <row r="216" spans="26:34" s="3" customFormat="1" x14ac:dyDescent="0.2">
      <c r="Z216" s="14"/>
      <c r="AH216" s="17"/>
    </row>
    <row r="217" spans="26:34" s="3" customFormat="1" x14ac:dyDescent="0.2">
      <c r="Z217" s="14"/>
      <c r="AH217" s="17"/>
    </row>
    <row r="218" spans="26:34" s="3" customFormat="1" x14ac:dyDescent="0.2">
      <c r="Z218" s="14"/>
      <c r="AH218" s="17"/>
    </row>
    <row r="219" spans="26:34" s="3" customFormat="1" x14ac:dyDescent="0.2">
      <c r="Z219" s="14"/>
      <c r="AH219" s="17"/>
    </row>
    <row r="220" spans="26:34" s="3" customFormat="1" x14ac:dyDescent="0.2">
      <c r="Z220" s="14"/>
      <c r="AH220" s="17"/>
    </row>
    <row r="221" spans="26:34" s="3" customFormat="1" x14ac:dyDescent="0.2">
      <c r="Z221" s="14"/>
      <c r="AH221" s="17"/>
    </row>
    <row r="222" spans="26:34" s="3" customFormat="1" x14ac:dyDescent="0.2">
      <c r="Z222" s="14"/>
      <c r="AH222" s="17"/>
    </row>
    <row r="223" spans="26:34" s="3" customFormat="1" x14ac:dyDescent="0.2">
      <c r="Z223" s="14"/>
      <c r="AH223" s="17"/>
    </row>
    <row r="224" spans="26:34" s="3" customFormat="1" x14ac:dyDescent="0.2">
      <c r="Z224" s="14"/>
      <c r="AH224" s="17"/>
    </row>
    <row r="225" spans="26:34" s="3" customFormat="1" x14ac:dyDescent="0.2">
      <c r="Z225" s="14"/>
      <c r="AH225" s="17"/>
    </row>
    <row r="226" spans="26:34" s="3" customFormat="1" x14ac:dyDescent="0.2">
      <c r="Z226" s="14"/>
      <c r="AH226" s="17"/>
    </row>
    <row r="227" spans="26:34" s="3" customFormat="1" x14ac:dyDescent="0.2">
      <c r="Z227" s="14"/>
      <c r="AH227" s="17"/>
    </row>
    <row r="228" spans="26:34" s="3" customFormat="1" x14ac:dyDescent="0.2">
      <c r="Z228" s="14"/>
      <c r="AH228" s="17"/>
    </row>
    <row r="229" spans="26:34" s="3" customFormat="1" x14ac:dyDescent="0.2">
      <c r="Z229" s="14"/>
      <c r="AH229" s="17"/>
    </row>
    <row r="230" spans="26:34" s="3" customFormat="1" x14ac:dyDescent="0.2">
      <c r="Z230" s="14"/>
      <c r="AH230" s="17"/>
    </row>
    <row r="231" spans="26:34" s="3" customFormat="1" x14ac:dyDescent="0.2">
      <c r="Z231" s="14"/>
      <c r="AH231" s="17"/>
    </row>
    <row r="232" spans="26:34" s="3" customFormat="1" x14ac:dyDescent="0.2">
      <c r="Z232" s="14"/>
      <c r="AH232" s="17"/>
    </row>
    <row r="233" spans="26:34" s="3" customFormat="1" x14ac:dyDescent="0.2">
      <c r="Z233" s="14"/>
      <c r="AH233" s="17"/>
    </row>
    <row r="234" spans="26:34" s="3" customFormat="1" x14ac:dyDescent="0.2">
      <c r="Z234" s="14"/>
      <c r="AH234" s="17"/>
    </row>
    <row r="235" spans="26:34" s="3" customFormat="1" x14ac:dyDescent="0.2">
      <c r="Z235" s="14"/>
      <c r="AH235" s="17"/>
    </row>
    <row r="236" spans="26:34" s="3" customFormat="1" x14ac:dyDescent="0.2">
      <c r="Z236" s="14"/>
      <c r="AH236" s="17"/>
    </row>
    <row r="237" spans="26:34" s="3" customFormat="1" x14ac:dyDescent="0.2">
      <c r="Z237" s="14"/>
      <c r="AH237" s="17"/>
    </row>
    <row r="238" spans="26:34" s="3" customFormat="1" x14ac:dyDescent="0.2">
      <c r="Z238" s="14"/>
      <c r="AH238" s="17"/>
    </row>
    <row r="239" spans="26:34" s="3" customFormat="1" x14ac:dyDescent="0.2">
      <c r="Z239" s="14"/>
      <c r="AH239" s="17"/>
    </row>
    <row r="240" spans="26:34" s="3" customFormat="1" x14ac:dyDescent="0.2">
      <c r="Z240" s="14"/>
      <c r="AH240" s="17"/>
    </row>
    <row r="241" spans="26:34" s="3" customFormat="1" x14ac:dyDescent="0.2">
      <c r="Z241" s="14"/>
      <c r="AH241" s="17"/>
    </row>
    <row r="242" spans="26:34" s="3" customFormat="1" x14ac:dyDescent="0.2">
      <c r="Z242" s="14"/>
      <c r="AH242" s="17"/>
    </row>
    <row r="243" spans="26:34" s="3" customFormat="1" x14ac:dyDescent="0.2">
      <c r="Z243" s="14"/>
      <c r="AH243" s="17"/>
    </row>
    <row r="244" spans="26:34" s="3" customFormat="1" x14ac:dyDescent="0.2">
      <c r="Z244" s="14"/>
      <c r="AH244" s="17"/>
    </row>
    <row r="245" spans="26:34" s="3" customFormat="1" x14ac:dyDescent="0.2">
      <c r="Z245" s="14"/>
      <c r="AH245" s="17"/>
    </row>
    <row r="246" spans="26:34" s="3" customFormat="1" x14ac:dyDescent="0.2">
      <c r="Z246" s="14"/>
      <c r="AH246" s="17"/>
    </row>
    <row r="247" spans="26:34" s="3" customFormat="1" x14ac:dyDescent="0.2">
      <c r="Z247" s="14"/>
      <c r="AH247" s="17"/>
    </row>
    <row r="248" spans="26:34" s="3" customFormat="1" x14ac:dyDescent="0.2">
      <c r="Z248" s="14"/>
      <c r="AH248" s="17"/>
    </row>
    <row r="249" spans="26:34" s="3" customFormat="1" x14ac:dyDescent="0.2">
      <c r="Z249" s="14"/>
      <c r="AH249" s="17"/>
    </row>
    <row r="250" spans="26:34" s="3" customFormat="1" x14ac:dyDescent="0.2">
      <c r="Z250" s="14"/>
      <c r="AH250" s="17"/>
    </row>
    <row r="251" spans="26:34" s="3" customFormat="1" x14ac:dyDescent="0.2">
      <c r="Z251" s="14"/>
      <c r="AH251" s="17"/>
    </row>
    <row r="252" spans="26:34" s="3" customFormat="1" x14ac:dyDescent="0.2">
      <c r="Z252" s="14"/>
      <c r="AH252" s="17"/>
    </row>
    <row r="253" spans="26:34" s="3" customFormat="1" x14ac:dyDescent="0.2">
      <c r="Z253" s="14"/>
      <c r="AH253" s="17"/>
    </row>
    <row r="254" spans="26:34" s="3" customFormat="1" x14ac:dyDescent="0.2">
      <c r="Z254" s="14"/>
      <c r="AH254" s="17"/>
    </row>
    <row r="255" spans="26:34" s="3" customFormat="1" x14ac:dyDescent="0.2">
      <c r="Z255" s="14"/>
      <c r="AH255" s="17"/>
    </row>
    <row r="256" spans="26:34" s="3" customFormat="1" x14ac:dyDescent="0.2">
      <c r="Z256" s="14"/>
      <c r="AH256" s="17"/>
    </row>
    <row r="257" spans="26:34" s="3" customFormat="1" x14ac:dyDescent="0.2">
      <c r="Z257" s="14"/>
      <c r="AH257" s="17"/>
    </row>
    <row r="258" spans="26:34" s="3" customFormat="1" x14ac:dyDescent="0.2">
      <c r="Z258" s="14"/>
      <c r="AH258" s="17"/>
    </row>
    <row r="259" spans="26:34" s="3" customFormat="1" x14ac:dyDescent="0.2">
      <c r="Z259" s="14"/>
      <c r="AH259" s="17"/>
    </row>
    <row r="260" spans="26:34" s="3" customFormat="1" x14ac:dyDescent="0.2">
      <c r="Z260" s="14"/>
      <c r="AH260" s="17"/>
    </row>
    <row r="261" spans="26:34" s="3" customFormat="1" x14ac:dyDescent="0.2">
      <c r="Z261" s="14"/>
      <c r="AH261" s="17"/>
    </row>
    <row r="262" spans="26:34" s="3" customFormat="1" x14ac:dyDescent="0.2">
      <c r="Z262" s="14"/>
      <c r="AH262" s="17"/>
    </row>
    <row r="263" spans="26:34" s="3" customFormat="1" x14ac:dyDescent="0.2">
      <c r="Z263" s="14"/>
      <c r="AH263" s="17"/>
    </row>
    <row r="264" spans="26:34" s="3" customFormat="1" x14ac:dyDescent="0.2">
      <c r="Z264" s="14"/>
      <c r="AH264" s="17"/>
    </row>
    <row r="265" spans="26:34" s="3" customFormat="1" x14ac:dyDescent="0.2">
      <c r="Z265" s="14"/>
      <c r="AH265" s="17"/>
    </row>
    <row r="266" spans="26:34" s="3" customFormat="1" x14ac:dyDescent="0.2">
      <c r="Z266" s="14"/>
      <c r="AH266" s="17"/>
    </row>
    <row r="267" spans="26:34" s="3" customFormat="1" x14ac:dyDescent="0.2">
      <c r="Z267" s="14"/>
      <c r="AH267" s="17"/>
    </row>
    <row r="268" spans="26:34" s="3" customFormat="1" x14ac:dyDescent="0.2">
      <c r="Z268" s="14"/>
      <c r="AH268" s="17"/>
    </row>
    <row r="269" spans="26:34" s="3" customFormat="1" x14ac:dyDescent="0.2">
      <c r="Z269" s="14"/>
      <c r="AH269" s="17"/>
    </row>
    <row r="270" spans="26:34" s="3" customFormat="1" x14ac:dyDescent="0.2">
      <c r="Z270" s="14"/>
      <c r="AH270" s="17"/>
    </row>
    <row r="271" spans="26:34" s="3" customFormat="1" x14ac:dyDescent="0.2">
      <c r="Z271" s="14"/>
      <c r="AH271" s="17"/>
    </row>
    <row r="272" spans="26:34" s="3" customFormat="1" x14ac:dyDescent="0.2">
      <c r="Z272" s="14"/>
      <c r="AH272" s="17"/>
    </row>
    <row r="273" spans="26:34" s="3" customFormat="1" x14ac:dyDescent="0.2">
      <c r="Z273" s="14"/>
      <c r="AH273" s="17"/>
    </row>
    <row r="274" spans="26:34" s="3" customFormat="1" x14ac:dyDescent="0.2">
      <c r="Z274" s="14"/>
      <c r="AH274" s="17"/>
    </row>
    <row r="275" spans="26:34" s="3" customFormat="1" x14ac:dyDescent="0.2">
      <c r="Z275" s="14"/>
      <c r="AH275" s="17"/>
    </row>
    <row r="276" spans="26:34" s="3" customFormat="1" x14ac:dyDescent="0.2">
      <c r="Z276" s="14"/>
      <c r="AH276" s="17"/>
    </row>
    <row r="277" spans="26:34" s="3" customFormat="1" x14ac:dyDescent="0.2">
      <c r="Z277" s="14"/>
      <c r="AH277" s="17"/>
    </row>
    <row r="278" spans="26:34" s="3" customFormat="1" x14ac:dyDescent="0.2">
      <c r="Z278" s="14"/>
      <c r="AH278" s="17"/>
    </row>
    <row r="279" spans="26:34" s="3" customFormat="1" x14ac:dyDescent="0.2">
      <c r="Z279" s="14"/>
      <c r="AH279" s="17"/>
    </row>
    <row r="280" spans="26:34" s="3" customFormat="1" x14ac:dyDescent="0.2">
      <c r="Z280" s="14"/>
      <c r="AH280" s="17"/>
    </row>
    <row r="281" spans="26:34" s="3" customFormat="1" x14ac:dyDescent="0.2">
      <c r="Z281" s="14"/>
      <c r="AH281" s="17"/>
    </row>
    <row r="282" spans="26:34" s="3" customFormat="1" x14ac:dyDescent="0.2">
      <c r="Z282" s="14"/>
      <c r="AH282" s="17"/>
    </row>
    <row r="283" spans="26:34" s="3" customFormat="1" x14ac:dyDescent="0.2">
      <c r="Z283" s="14"/>
      <c r="AH283" s="17"/>
    </row>
    <row r="284" spans="26:34" s="3" customFormat="1" x14ac:dyDescent="0.2">
      <c r="Z284" s="14"/>
      <c r="AH284" s="17"/>
    </row>
    <row r="285" spans="26:34" s="3" customFormat="1" x14ac:dyDescent="0.2">
      <c r="Z285" s="14"/>
      <c r="AH285" s="17"/>
    </row>
    <row r="286" spans="26:34" s="3" customFormat="1" x14ac:dyDescent="0.2">
      <c r="Z286" s="14"/>
      <c r="AH286" s="17"/>
    </row>
    <row r="287" spans="26:34" s="3" customFormat="1" x14ac:dyDescent="0.2">
      <c r="Z287" s="14"/>
      <c r="AH287" s="17"/>
    </row>
    <row r="288" spans="26:34" s="3" customFormat="1" x14ac:dyDescent="0.2">
      <c r="Z288" s="14"/>
      <c r="AH288" s="17"/>
    </row>
    <row r="289" spans="26:34" s="3" customFormat="1" x14ac:dyDescent="0.2">
      <c r="Z289" s="14"/>
      <c r="AH289" s="17"/>
    </row>
    <row r="290" spans="26:34" s="3" customFormat="1" x14ac:dyDescent="0.2">
      <c r="Z290" s="14"/>
      <c r="AH290" s="17"/>
    </row>
    <row r="291" spans="26:34" s="3" customFormat="1" x14ac:dyDescent="0.2">
      <c r="Z291" s="14"/>
      <c r="AH291" s="17"/>
    </row>
    <row r="292" spans="26:34" s="3" customFormat="1" x14ac:dyDescent="0.2">
      <c r="Z292" s="14"/>
      <c r="AH292" s="17"/>
    </row>
    <row r="293" spans="26:34" s="3" customFormat="1" x14ac:dyDescent="0.2">
      <c r="Z293" s="14"/>
      <c r="AH293" s="17"/>
    </row>
    <row r="294" spans="26:34" s="3" customFormat="1" x14ac:dyDescent="0.2">
      <c r="Z294" s="14"/>
      <c r="AH294" s="17"/>
    </row>
    <row r="295" spans="26:34" s="3" customFormat="1" x14ac:dyDescent="0.2">
      <c r="Z295" s="14"/>
      <c r="AH295" s="17"/>
    </row>
    <row r="296" spans="26:34" s="3" customFormat="1" x14ac:dyDescent="0.2">
      <c r="Z296" s="14"/>
      <c r="AH296" s="17"/>
    </row>
    <row r="297" spans="26:34" s="3" customFormat="1" x14ac:dyDescent="0.2">
      <c r="Z297" s="14"/>
      <c r="AH297" s="17"/>
    </row>
    <row r="298" spans="26:34" s="3" customFormat="1" x14ac:dyDescent="0.2">
      <c r="Z298" s="14"/>
      <c r="AH298" s="17"/>
    </row>
    <row r="299" spans="26:34" s="3" customFormat="1" x14ac:dyDescent="0.2">
      <c r="Z299" s="14"/>
      <c r="AH299" s="17"/>
    </row>
    <row r="300" spans="26:34" s="3" customFormat="1" x14ac:dyDescent="0.2">
      <c r="Z300" s="14"/>
      <c r="AH300" s="17"/>
    </row>
    <row r="301" spans="26:34" s="3" customFormat="1" x14ac:dyDescent="0.2">
      <c r="Z301" s="14"/>
      <c r="AH301" s="17"/>
    </row>
    <row r="302" spans="26:34" s="3" customFormat="1" x14ac:dyDescent="0.2">
      <c r="Z302" s="14"/>
      <c r="AH302" s="17"/>
    </row>
    <row r="303" spans="26:34" s="3" customFormat="1" x14ac:dyDescent="0.2">
      <c r="Z303" s="14"/>
      <c r="AH303" s="17"/>
    </row>
    <row r="304" spans="26:34" s="3" customFormat="1" x14ac:dyDescent="0.2">
      <c r="Z304" s="14"/>
      <c r="AH304" s="17"/>
    </row>
    <row r="305" spans="26:34" s="3" customFormat="1" x14ac:dyDescent="0.2">
      <c r="Z305" s="14"/>
      <c r="AH305" s="17"/>
    </row>
    <row r="306" spans="26:34" s="3" customFormat="1" x14ac:dyDescent="0.2">
      <c r="Z306" s="14"/>
      <c r="AH306" s="17"/>
    </row>
    <row r="307" spans="26:34" s="3" customFormat="1" x14ac:dyDescent="0.2">
      <c r="Z307" s="14"/>
      <c r="AH307" s="17"/>
    </row>
    <row r="308" spans="26:34" s="3" customFormat="1" x14ac:dyDescent="0.2">
      <c r="Z308" s="14"/>
      <c r="AH308" s="17"/>
    </row>
    <row r="309" spans="26:34" s="3" customFormat="1" x14ac:dyDescent="0.2">
      <c r="Z309" s="14"/>
      <c r="AH309" s="17"/>
    </row>
    <row r="310" spans="26:34" s="3" customFormat="1" x14ac:dyDescent="0.2">
      <c r="Z310" s="14"/>
      <c r="AH310" s="17"/>
    </row>
    <row r="311" spans="26:34" s="3" customFormat="1" x14ac:dyDescent="0.2">
      <c r="Z311" s="14"/>
      <c r="AH311" s="17"/>
    </row>
    <row r="312" spans="26:34" s="3" customFormat="1" x14ac:dyDescent="0.2">
      <c r="Z312" s="14"/>
      <c r="AH312" s="17"/>
    </row>
    <row r="313" spans="26:34" s="3" customFormat="1" x14ac:dyDescent="0.2">
      <c r="Z313" s="14"/>
      <c r="AH313" s="17"/>
    </row>
    <row r="314" spans="26:34" s="3" customFormat="1" x14ac:dyDescent="0.2">
      <c r="Z314" s="14"/>
      <c r="AH314" s="17"/>
    </row>
    <row r="315" spans="26:34" s="3" customFormat="1" x14ac:dyDescent="0.2">
      <c r="Z315" s="14"/>
      <c r="AH315" s="17"/>
    </row>
    <row r="316" spans="26:34" s="3" customFormat="1" x14ac:dyDescent="0.2">
      <c r="Z316" s="14"/>
      <c r="AH316" s="17"/>
    </row>
    <row r="317" spans="26:34" s="3" customFormat="1" x14ac:dyDescent="0.2">
      <c r="Z317" s="14"/>
      <c r="AH317" s="17"/>
    </row>
    <row r="318" spans="26:34" s="3" customFormat="1" x14ac:dyDescent="0.2">
      <c r="Z318" s="14"/>
      <c r="AH318" s="17"/>
    </row>
    <row r="319" spans="26:34" s="3" customFormat="1" x14ac:dyDescent="0.2">
      <c r="Z319" s="14"/>
      <c r="AH319" s="17"/>
    </row>
    <row r="320" spans="26:34" s="3" customFormat="1" x14ac:dyDescent="0.2">
      <c r="Z320" s="14"/>
      <c r="AH320" s="17"/>
    </row>
    <row r="321" spans="26:34" s="3" customFormat="1" x14ac:dyDescent="0.2">
      <c r="Z321" s="14"/>
      <c r="AH321" s="17"/>
    </row>
    <row r="322" spans="26:34" s="3" customFormat="1" x14ac:dyDescent="0.2">
      <c r="Z322" s="14"/>
      <c r="AH322" s="17"/>
    </row>
    <row r="323" spans="26:34" s="3" customFormat="1" x14ac:dyDescent="0.2">
      <c r="Z323" s="14"/>
      <c r="AH323" s="17"/>
    </row>
    <row r="324" spans="26:34" s="3" customFormat="1" x14ac:dyDescent="0.2">
      <c r="Z324" s="14"/>
      <c r="AH324" s="17"/>
    </row>
    <row r="325" spans="26:34" s="3" customFormat="1" x14ac:dyDescent="0.2">
      <c r="Z325" s="14"/>
      <c r="AH325" s="17"/>
    </row>
    <row r="326" spans="26:34" s="3" customFormat="1" x14ac:dyDescent="0.2">
      <c r="Z326" s="14"/>
      <c r="AH326" s="17"/>
    </row>
    <row r="327" spans="26:34" s="3" customFormat="1" x14ac:dyDescent="0.2">
      <c r="Z327" s="14"/>
      <c r="AH327" s="17"/>
    </row>
    <row r="328" spans="26:34" s="3" customFormat="1" x14ac:dyDescent="0.2">
      <c r="Z328" s="14"/>
      <c r="AH328" s="17"/>
    </row>
    <row r="329" spans="26:34" s="3" customFormat="1" x14ac:dyDescent="0.2">
      <c r="Z329" s="14"/>
      <c r="AH329" s="17"/>
    </row>
    <row r="330" spans="26:34" s="3" customFormat="1" x14ac:dyDescent="0.2">
      <c r="Z330" s="14"/>
      <c r="AH330" s="17"/>
    </row>
    <row r="331" spans="26:34" s="3" customFormat="1" x14ac:dyDescent="0.2">
      <c r="Z331" s="14"/>
      <c r="AH331" s="17"/>
    </row>
    <row r="332" spans="26:34" s="3" customFormat="1" x14ac:dyDescent="0.2">
      <c r="Z332" s="14"/>
      <c r="AH332" s="17"/>
    </row>
    <row r="333" spans="26:34" s="3" customFormat="1" x14ac:dyDescent="0.2">
      <c r="Z333" s="14"/>
      <c r="AH333" s="17"/>
    </row>
    <row r="334" spans="26:34" s="3" customFormat="1" x14ac:dyDescent="0.2">
      <c r="Z334" s="14"/>
      <c r="AH334" s="17"/>
    </row>
    <row r="335" spans="26:34" s="3" customFormat="1" x14ac:dyDescent="0.2">
      <c r="Z335" s="14"/>
      <c r="AH335" s="17"/>
    </row>
    <row r="336" spans="26:34" s="3" customFormat="1" x14ac:dyDescent="0.2">
      <c r="Z336" s="14"/>
      <c r="AH336" s="17"/>
    </row>
    <row r="337" spans="26:34" s="3" customFormat="1" x14ac:dyDescent="0.2">
      <c r="Z337" s="14"/>
      <c r="AH337" s="17"/>
    </row>
    <row r="338" spans="26:34" s="3" customFormat="1" x14ac:dyDescent="0.2">
      <c r="Z338" s="14"/>
      <c r="AH338" s="17"/>
    </row>
    <row r="339" spans="26:34" s="3" customFormat="1" x14ac:dyDescent="0.2">
      <c r="Z339" s="14"/>
      <c r="AH339" s="17"/>
    </row>
    <row r="340" spans="26:34" s="3" customFormat="1" x14ac:dyDescent="0.2">
      <c r="Z340" s="14"/>
      <c r="AH340" s="17"/>
    </row>
    <row r="341" spans="26:34" s="3" customFormat="1" x14ac:dyDescent="0.2">
      <c r="Z341" s="14"/>
      <c r="AH341" s="17"/>
    </row>
    <row r="342" spans="26:34" s="3" customFormat="1" x14ac:dyDescent="0.2">
      <c r="Z342" s="14"/>
      <c r="AH342" s="17"/>
    </row>
    <row r="343" spans="26:34" s="3" customFormat="1" x14ac:dyDescent="0.2">
      <c r="Z343" s="14"/>
      <c r="AH343" s="17"/>
    </row>
    <row r="344" spans="26:34" s="3" customFormat="1" x14ac:dyDescent="0.2">
      <c r="Z344" s="14"/>
      <c r="AH344" s="17"/>
    </row>
    <row r="345" spans="26:34" s="3" customFormat="1" x14ac:dyDescent="0.2">
      <c r="Z345" s="14"/>
      <c r="AH345" s="17"/>
    </row>
    <row r="346" spans="26:34" s="3" customFormat="1" x14ac:dyDescent="0.2">
      <c r="Z346" s="14"/>
      <c r="AH346" s="17"/>
    </row>
  </sheetData>
  <sheetProtection algorithmName="SHA-512" hashValue="tgf2B0tfAuDoVmVpwJFDIyaiuAVSgtGU3AM9WKsTiQurcapmRl2lG4mxCKDhAuyW1EROP8mJ8wME+q4qJivrpA==" saltValue="qmcmuUGU06v9T+vc9O/OWA==" spinCount="100000" sheet="1" objects="1" scenarios="1" formatColumns="0" formatRows="0"/>
  <mergeCells count="7">
    <mergeCell ref="B94:K98"/>
    <mergeCell ref="Y2:AB2"/>
    <mergeCell ref="L2:V3"/>
    <mergeCell ref="L4:V4"/>
    <mergeCell ref="L5:R5"/>
    <mergeCell ref="T5:T6"/>
    <mergeCell ref="V5:V6"/>
  </mergeCells>
  <conditionalFormatting sqref="H7:H91">
    <cfRule type="cellIs" dxfId="1" priority="1" operator="lessThan">
      <formula>0</formula>
    </cfRule>
  </conditionalFormatting>
  <conditionalFormatting sqref="V7:V91">
    <cfRule type="expression" dxfId="0" priority="2">
      <formula>$W7=1</formula>
    </cfRule>
  </conditionalFormatting>
  <dataValidations count="2">
    <dataValidation type="list" allowBlank="1" showInputMessage="1" showErrorMessage="1" sqref="D7:D91" xr:uid="{00000000-0002-0000-0100-000000000000}">
      <formula1>Location</formula1>
    </dataValidation>
    <dataValidation type="list" allowBlank="1" showInputMessage="1" showErrorMessage="1" sqref="K7:K91" xr:uid="{00000000-0002-0000-0100-000001000000}">
      <formula1>Staff_Alloc</formula1>
    </dataValidation>
  </dataValidations>
  <pageMargins left="0.23611099999999999" right="0.23611099999999999" top="0.59027799999999997" bottom="0.51180599999999998" header="0.315278" footer="0.315278"/>
  <pageSetup paperSize="9" scale="83" fitToWidth="0" fitToHeight="0" orientation="landscape"/>
  <headerFooter>
    <oddFooter>&amp;L&amp;F&amp;CPage &amp;P/&amp;N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5B3D7"/>
  </sheetPr>
  <dimension ref="B1:H102"/>
  <sheetViews>
    <sheetView showGridLines="0" showZeros="0" topLeftCell="A2" zoomScale="85" zoomScaleNormal="85" workbookViewId="0">
      <selection activeCell="A2" sqref="A2"/>
    </sheetView>
  </sheetViews>
  <sheetFormatPr defaultColWidth="9.109375" defaultRowHeight="14.4" x14ac:dyDescent="0.25"/>
  <cols>
    <col min="1" max="1" width="3.6640625" style="252" customWidth="1"/>
    <col min="2" max="2" width="64" style="252" customWidth="1"/>
    <col min="3" max="4" width="62" style="252" customWidth="1"/>
    <col min="5" max="6" width="9.109375" style="252" customWidth="1"/>
    <col min="7" max="7" width="34.88671875" style="252" customWidth="1"/>
    <col min="8" max="8" width="9.109375" style="252" customWidth="1"/>
    <col min="9" max="16384" width="9.109375" style="252"/>
  </cols>
  <sheetData>
    <row r="1" spans="2:4" hidden="1" x14ac:dyDescent="0.25"/>
    <row r="3" spans="2:4" x14ac:dyDescent="0.25">
      <c r="B3" s="442" t="s">
        <v>83</v>
      </c>
      <c r="C3" s="442"/>
      <c r="D3" s="442"/>
    </row>
    <row r="4" spans="2:4" ht="48" customHeight="1" x14ac:dyDescent="0.25">
      <c r="B4" s="443" t="s">
        <v>84</v>
      </c>
      <c r="C4" s="444"/>
      <c r="D4" s="380" t="s">
        <v>301</v>
      </c>
    </row>
    <row r="5" spans="2:4" ht="72.599999999999994" customHeight="1" x14ac:dyDescent="0.25">
      <c r="B5" s="312" t="s">
        <v>85</v>
      </c>
      <c r="C5" s="377" t="s">
        <v>321</v>
      </c>
      <c r="D5" s="387" t="s">
        <v>86</v>
      </c>
    </row>
    <row r="6" spans="2:4" x14ac:dyDescent="0.25">
      <c r="B6" s="445" t="s">
        <v>87</v>
      </c>
      <c r="C6" s="378" t="s">
        <v>88</v>
      </c>
      <c r="D6" s="446" t="s">
        <v>89</v>
      </c>
    </row>
    <row r="7" spans="2:4" x14ac:dyDescent="0.25">
      <c r="B7" s="445"/>
      <c r="C7" s="378" t="s">
        <v>90</v>
      </c>
      <c r="D7" s="447"/>
    </row>
    <row r="8" spans="2:4" x14ac:dyDescent="0.25">
      <c r="B8" s="445"/>
      <c r="C8" s="378" t="s">
        <v>91</v>
      </c>
      <c r="D8" s="447"/>
    </row>
    <row r="9" spans="2:4" x14ac:dyDescent="0.25">
      <c r="B9" s="445"/>
      <c r="C9" s="378" t="s">
        <v>92</v>
      </c>
      <c r="D9" s="448"/>
    </row>
    <row r="10" spans="2:4" ht="14.4" customHeight="1" x14ac:dyDescent="0.25">
      <c r="B10" s="449" t="s">
        <v>93</v>
      </c>
      <c r="C10" s="379" t="s">
        <v>94</v>
      </c>
      <c r="D10" s="446" t="s">
        <v>95</v>
      </c>
    </row>
    <row r="11" spans="2:4" x14ac:dyDescent="0.25">
      <c r="B11" s="450"/>
      <c r="C11" s="379" t="s">
        <v>96</v>
      </c>
      <c r="D11" s="447"/>
    </row>
    <row r="12" spans="2:4" x14ac:dyDescent="0.25">
      <c r="B12" s="450"/>
      <c r="C12" s="379" t="s">
        <v>97</v>
      </c>
      <c r="D12" s="447"/>
    </row>
    <row r="13" spans="2:4" x14ac:dyDescent="0.25">
      <c r="B13" s="451"/>
      <c r="C13" s="379" t="s">
        <v>98</v>
      </c>
      <c r="D13" s="448"/>
    </row>
    <row r="14" spans="2:4" ht="14.4" customHeight="1" x14ac:dyDescent="0.25">
      <c r="B14" s="445" t="s">
        <v>99</v>
      </c>
      <c r="C14" s="378" t="s">
        <v>100</v>
      </c>
      <c r="D14" s="446" t="s">
        <v>101</v>
      </c>
    </row>
    <row r="15" spans="2:4" x14ac:dyDescent="0.25">
      <c r="B15" s="445"/>
      <c r="C15" s="378" t="s">
        <v>102</v>
      </c>
      <c r="D15" s="447"/>
    </row>
    <row r="16" spans="2:4" x14ac:dyDescent="0.25">
      <c r="B16" s="445"/>
      <c r="C16" s="378" t="s">
        <v>103</v>
      </c>
      <c r="D16" s="447"/>
    </row>
    <row r="17" spans="2:8" x14ac:dyDescent="0.25">
      <c r="B17" s="445"/>
      <c r="C17" s="378" t="s">
        <v>104</v>
      </c>
      <c r="D17" s="447"/>
    </row>
    <row r="18" spans="2:8" x14ac:dyDescent="0.25">
      <c r="B18" s="445"/>
      <c r="C18" s="378" t="s">
        <v>105</v>
      </c>
      <c r="D18" s="447"/>
    </row>
    <row r="19" spans="2:8" x14ac:dyDescent="0.25">
      <c r="B19" s="445"/>
      <c r="C19" s="378" t="s">
        <v>106</v>
      </c>
      <c r="D19" s="448"/>
    </row>
    <row r="20" spans="2:8" x14ac:dyDescent="0.25">
      <c r="B20" s="452" t="s">
        <v>107</v>
      </c>
      <c r="C20" s="388" t="s">
        <v>108</v>
      </c>
      <c r="D20" s="446" t="s">
        <v>109</v>
      </c>
    </row>
    <row r="21" spans="2:8" ht="28.8" customHeight="1" x14ac:dyDescent="0.25">
      <c r="B21" s="453"/>
      <c r="C21" s="388" t="s">
        <v>110</v>
      </c>
      <c r="D21" s="447"/>
    </row>
    <row r="22" spans="2:8" x14ac:dyDescent="0.25">
      <c r="B22" s="454"/>
      <c r="C22" s="388" t="s">
        <v>111</v>
      </c>
      <c r="D22" s="448"/>
    </row>
    <row r="23" spans="2:8" x14ac:dyDescent="0.3">
      <c r="B23" s="254" t="s">
        <v>112</v>
      </c>
      <c r="C23" s="254"/>
      <c r="D23" s="254"/>
    </row>
    <row r="24" spans="2:8" s="253" customFormat="1" x14ac:dyDescent="0.25">
      <c r="B24" s="455" t="s">
        <v>282</v>
      </c>
      <c r="C24" s="455"/>
      <c r="D24" s="455"/>
      <c r="G24" s="252"/>
      <c r="H24" s="319"/>
    </row>
    <row r="25" spans="2:8" x14ac:dyDescent="0.3">
      <c r="B25" s="256"/>
      <c r="C25" s="256"/>
      <c r="D25" s="257"/>
    </row>
    <row r="26" spans="2:8" x14ac:dyDescent="0.25">
      <c r="B26" s="442" t="s">
        <v>113</v>
      </c>
      <c r="C26" s="442"/>
      <c r="D26" s="442"/>
    </row>
    <row r="27" spans="2:8" x14ac:dyDescent="0.25">
      <c r="B27" s="312" t="s">
        <v>85</v>
      </c>
      <c r="C27" s="456" t="s">
        <v>322</v>
      </c>
      <c r="D27" s="457"/>
    </row>
    <row r="28" spans="2:8" x14ac:dyDescent="0.25">
      <c r="B28" s="445" t="s">
        <v>87</v>
      </c>
      <c r="C28" s="456" t="s">
        <v>114</v>
      </c>
      <c r="D28" s="457"/>
    </row>
    <row r="29" spans="2:8" x14ac:dyDescent="0.25">
      <c r="B29" s="445"/>
      <c r="C29" s="456" t="s">
        <v>115</v>
      </c>
      <c r="D29" s="457"/>
    </row>
    <row r="30" spans="2:8" x14ac:dyDescent="0.25">
      <c r="B30" s="445"/>
      <c r="C30" s="456" t="s">
        <v>91</v>
      </c>
      <c r="D30" s="457"/>
    </row>
    <row r="31" spans="2:8" x14ac:dyDescent="0.25">
      <c r="B31" s="445"/>
      <c r="C31" s="456" t="s">
        <v>92</v>
      </c>
      <c r="D31" s="457"/>
    </row>
    <row r="32" spans="2:8" ht="34.200000000000003" customHeight="1" x14ac:dyDescent="0.25">
      <c r="B32" s="445" t="s">
        <v>116</v>
      </c>
      <c r="C32" s="456" t="s">
        <v>323</v>
      </c>
      <c r="D32" s="457"/>
    </row>
    <row r="33" spans="2:8" ht="28.2" customHeight="1" x14ac:dyDescent="0.25">
      <c r="B33" s="445"/>
      <c r="C33" s="456" t="s">
        <v>283</v>
      </c>
      <c r="D33" s="457"/>
    </row>
    <row r="34" spans="2:8" ht="28.8" customHeight="1" x14ac:dyDescent="0.25">
      <c r="B34" s="445"/>
      <c r="C34" s="458" t="s">
        <v>324</v>
      </c>
      <c r="D34" s="459"/>
    </row>
    <row r="35" spans="2:8" x14ac:dyDescent="0.25">
      <c r="B35" s="445"/>
      <c r="C35" s="456" t="s">
        <v>117</v>
      </c>
      <c r="D35" s="457"/>
    </row>
    <row r="36" spans="2:8" x14ac:dyDescent="0.3">
      <c r="B36" s="254" t="s">
        <v>112</v>
      </c>
      <c r="C36" s="254"/>
      <c r="D36" s="254"/>
    </row>
    <row r="37" spans="2:8" s="253" customFormat="1" x14ac:dyDescent="0.25">
      <c r="B37" s="455" t="s">
        <v>118</v>
      </c>
      <c r="C37" s="455"/>
      <c r="D37" s="455"/>
    </row>
    <row r="38" spans="2:8" ht="27.6" customHeight="1" x14ac:dyDescent="0.25">
      <c r="B38" s="455" t="s">
        <v>325</v>
      </c>
      <c r="C38" s="455"/>
      <c r="D38" s="455"/>
      <c r="H38" s="320"/>
    </row>
    <row r="39" spans="2:8" s="253" customFormat="1" x14ac:dyDescent="0.25">
      <c r="B39" s="255"/>
      <c r="C39" s="255"/>
      <c r="D39" s="255"/>
    </row>
    <row r="40" spans="2:8" x14ac:dyDescent="0.25">
      <c r="B40" s="257"/>
      <c r="C40" s="257"/>
      <c r="D40" s="257"/>
    </row>
    <row r="41" spans="2:8" x14ac:dyDescent="0.25">
      <c r="B41" s="460" t="s">
        <v>119</v>
      </c>
      <c r="C41" s="460"/>
      <c r="D41" s="460"/>
    </row>
    <row r="42" spans="2:8" ht="44.4" customHeight="1" x14ac:dyDescent="0.25">
      <c r="B42" s="313" t="s">
        <v>27</v>
      </c>
      <c r="C42" s="456" t="s">
        <v>120</v>
      </c>
      <c r="D42" s="457"/>
    </row>
    <row r="43" spans="2:8" x14ac:dyDescent="0.25">
      <c r="B43" s="445" t="s">
        <v>87</v>
      </c>
      <c r="C43" s="456" t="s">
        <v>114</v>
      </c>
      <c r="D43" s="457"/>
    </row>
    <row r="44" spans="2:8" x14ac:dyDescent="0.25">
      <c r="B44" s="445"/>
      <c r="C44" s="456" t="s">
        <v>115</v>
      </c>
      <c r="D44" s="457"/>
    </row>
    <row r="45" spans="2:8" x14ac:dyDescent="0.25">
      <c r="B45" s="445"/>
      <c r="C45" s="456" t="s">
        <v>91</v>
      </c>
      <c r="D45" s="457"/>
    </row>
    <row r="46" spans="2:8" x14ac:dyDescent="0.25">
      <c r="B46" s="445"/>
      <c r="C46" s="456" t="s">
        <v>92</v>
      </c>
      <c r="D46" s="457"/>
    </row>
    <row r="47" spans="2:8" x14ac:dyDescent="0.25">
      <c r="B47" s="463" t="s">
        <v>121</v>
      </c>
      <c r="C47" s="461" t="s">
        <v>326</v>
      </c>
      <c r="D47" s="462"/>
    </row>
    <row r="48" spans="2:8" x14ac:dyDescent="0.25">
      <c r="B48" s="464"/>
      <c r="C48" s="465" t="s">
        <v>319</v>
      </c>
      <c r="D48" s="466"/>
    </row>
    <row r="49" spans="2:8" x14ac:dyDescent="0.25">
      <c r="B49" s="314" t="s">
        <v>34</v>
      </c>
      <c r="C49" s="456" t="s">
        <v>122</v>
      </c>
      <c r="D49" s="457"/>
    </row>
    <row r="50" spans="2:8" ht="30" customHeight="1" x14ac:dyDescent="0.25">
      <c r="B50" s="314" t="s">
        <v>123</v>
      </c>
      <c r="C50" s="467" t="s">
        <v>284</v>
      </c>
      <c r="D50" s="468"/>
    </row>
    <row r="51" spans="2:8" ht="27.6" x14ac:dyDescent="0.25">
      <c r="B51" s="314" t="s">
        <v>124</v>
      </c>
      <c r="C51" s="467" t="s">
        <v>125</v>
      </c>
      <c r="D51" s="468"/>
    </row>
    <row r="52" spans="2:8" x14ac:dyDescent="0.25">
      <c r="B52" s="314" t="s">
        <v>36</v>
      </c>
      <c r="C52" s="467" t="s">
        <v>126</v>
      </c>
      <c r="D52" s="468"/>
    </row>
    <row r="53" spans="2:8" x14ac:dyDescent="0.3">
      <c r="B53" s="254" t="s">
        <v>127</v>
      </c>
      <c r="C53" s="254"/>
      <c r="D53" s="254"/>
    </row>
    <row r="54" spans="2:8" s="253" customFormat="1" x14ac:dyDescent="0.25">
      <c r="B54" s="455" t="s">
        <v>118</v>
      </c>
      <c r="C54" s="455"/>
      <c r="D54" s="455"/>
    </row>
    <row r="55" spans="2:8" ht="30" customHeight="1" x14ac:dyDescent="0.25">
      <c r="B55" s="455" t="s">
        <v>302</v>
      </c>
      <c r="C55" s="455"/>
      <c r="D55" s="455"/>
      <c r="H55" s="320"/>
    </row>
    <row r="56" spans="2:8" s="253" customFormat="1" x14ac:dyDescent="0.25">
      <c r="B56" s="255"/>
      <c r="C56" s="255"/>
      <c r="D56" s="255"/>
    </row>
    <row r="57" spans="2:8" x14ac:dyDescent="0.25">
      <c r="B57" s="257"/>
      <c r="C57" s="257"/>
      <c r="D57" s="257"/>
    </row>
    <row r="58" spans="2:8" x14ac:dyDescent="0.25">
      <c r="B58" s="442" t="s">
        <v>128</v>
      </c>
      <c r="C58" s="442"/>
      <c r="D58" s="442"/>
    </row>
    <row r="59" spans="2:8" ht="63" customHeight="1" x14ac:dyDescent="0.25">
      <c r="B59" s="471" t="s">
        <v>340</v>
      </c>
      <c r="C59" s="469" t="s">
        <v>312</v>
      </c>
      <c r="D59" s="470"/>
    </row>
    <row r="60" spans="2:8" x14ac:dyDescent="0.25">
      <c r="B60" s="472"/>
      <c r="C60" s="474" t="s">
        <v>277</v>
      </c>
      <c r="D60" s="475"/>
    </row>
    <row r="61" spans="2:8" x14ac:dyDescent="0.25">
      <c r="B61" s="472"/>
      <c r="C61" s="474" t="s">
        <v>129</v>
      </c>
      <c r="D61" s="475"/>
    </row>
    <row r="62" spans="2:8" x14ac:dyDescent="0.25">
      <c r="B62" s="473"/>
      <c r="C62" s="476" t="s">
        <v>278</v>
      </c>
      <c r="D62" s="477"/>
    </row>
    <row r="63" spans="2:8" ht="60.6" customHeight="1" x14ac:dyDescent="0.25">
      <c r="B63" s="471" t="s">
        <v>341</v>
      </c>
      <c r="C63" s="469" t="s">
        <v>313</v>
      </c>
      <c r="D63" s="470"/>
    </row>
    <row r="64" spans="2:8" x14ac:dyDescent="0.25">
      <c r="B64" s="472"/>
      <c r="C64" s="474" t="s">
        <v>277</v>
      </c>
      <c r="D64" s="475"/>
    </row>
    <row r="65" spans="2:6" x14ac:dyDescent="0.25">
      <c r="B65" s="472"/>
      <c r="C65" s="474" t="s">
        <v>129</v>
      </c>
      <c r="D65" s="475"/>
    </row>
    <row r="66" spans="2:6" x14ac:dyDescent="0.25">
      <c r="B66" s="473"/>
      <c r="C66" s="476" t="s">
        <v>130</v>
      </c>
      <c r="D66" s="477"/>
    </row>
    <row r="67" spans="2:6" ht="27.6" customHeight="1" x14ac:dyDescent="0.25">
      <c r="B67" s="471" t="s">
        <v>279</v>
      </c>
      <c r="C67" s="469" t="s">
        <v>314</v>
      </c>
      <c r="D67" s="470"/>
    </row>
    <row r="68" spans="2:6" ht="27.6" customHeight="1" x14ac:dyDescent="0.25">
      <c r="B68" s="473"/>
      <c r="C68" s="476" t="s">
        <v>280</v>
      </c>
      <c r="D68" s="477"/>
    </row>
    <row r="69" spans="2:6" x14ac:dyDescent="0.25">
      <c r="B69" s="471" t="s">
        <v>131</v>
      </c>
      <c r="C69" s="469" t="s">
        <v>315</v>
      </c>
      <c r="D69" s="470"/>
    </row>
    <row r="70" spans="2:6" x14ac:dyDescent="0.25">
      <c r="B70" s="473"/>
      <c r="C70" s="476" t="s">
        <v>281</v>
      </c>
      <c r="D70" s="477"/>
    </row>
    <row r="71" spans="2:6" ht="39" customHeight="1" x14ac:dyDescent="0.25">
      <c r="B71" s="471" t="s">
        <v>342</v>
      </c>
      <c r="C71" s="469" t="s">
        <v>316</v>
      </c>
      <c r="D71" s="470"/>
    </row>
    <row r="72" spans="2:6" ht="39" customHeight="1" x14ac:dyDescent="0.25">
      <c r="B72" s="473"/>
      <c r="C72" s="476" t="s">
        <v>285</v>
      </c>
      <c r="D72" s="477"/>
    </row>
    <row r="73" spans="2:6" ht="58.2" customHeight="1" x14ac:dyDescent="0.25">
      <c r="B73" s="478" t="s">
        <v>317</v>
      </c>
      <c r="C73" s="478"/>
      <c r="D73" s="478"/>
    </row>
    <row r="74" spans="2:6" x14ac:dyDescent="0.25">
      <c r="B74" s="257"/>
      <c r="C74" s="257"/>
      <c r="D74" s="257"/>
    </row>
    <row r="75" spans="2:6" s="253" customFormat="1" x14ac:dyDescent="0.25">
      <c r="B75" s="255"/>
      <c r="C75" s="255"/>
      <c r="D75" s="255"/>
    </row>
    <row r="76" spans="2:6" x14ac:dyDescent="0.25">
      <c r="B76" s="442" t="s">
        <v>303</v>
      </c>
      <c r="C76" s="442"/>
      <c r="D76" s="442"/>
    </row>
    <row r="77" spans="2:6" x14ac:dyDescent="0.25">
      <c r="B77" s="312" t="s">
        <v>132</v>
      </c>
      <c r="C77" s="456" t="s">
        <v>318</v>
      </c>
      <c r="D77" s="457"/>
    </row>
    <row r="78" spans="2:6" x14ac:dyDescent="0.25">
      <c r="B78" s="445" t="s">
        <v>133</v>
      </c>
      <c r="C78" s="456" t="s">
        <v>114</v>
      </c>
      <c r="D78" s="457"/>
      <c r="E78" s="253"/>
      <c r="F78" s="253"/>
    </row>
    <row r="79" spans="2:6" x14ac:dyDescent="0.25">
      <c r="B79" s="445"/>
      <c r="C79" s="456" t="s">
        <v>134</v>
      </c>
      <c r="D79" s="457"/>
      <c r="E79" s="253"/>
      <c r="F79" s="253"/>
    </row>
    <row r="80" spans="2:6" x14ac:dyDescent="0.25">
      <c r="B80" s="445"/>
      <c r="C80" s="456" t="s">
        <v>91</v>
      </c>
      <c r="D80" s="457"/>
      <c r="E80" s="253"/>
      <c r="F80" s="253"/>
    </row>
    <row r="81" spans="2:4" x14ac:dyDescent="0.25">
      <c r="B81" s="445"/>
      <c r="C81" s="456" t="s">
        <v>92</v>
      </c>
      <c r="D81" s="457"/>
    </row>
    <row r="82" spans="2:4" ht="24.9" customHeight="1" x14ac:dyDescent="0.25">
      <c r="B82" s="445" t="s">
        <v>50</v>
      </c>
      <c r="C82" s="456" t="s">
        <v>135</v>
      </c>
      <c r="D82" s="457"/>
    </row>
    <row r="83" spans="2:4" ht="24.9" customHeight="1" x14ac:dyDescent="0.25">
      <c r="B83" s="445"/>
      <c r="C83" s="456" t="s">
        <v>136</v>
      </c>
      <c r="D83" s="457"/>
    </row>
    <row r="84" spans="2:4" ht="24.9" customHeight="1" x14ac:dyDescent="0.25">
      <c r="B84" s="445"/>
      <c r="C84" s="456" t="s">
        <v>137</v>
      </c>
      <c r="D84" s="457"/>
    </row>
    <row r="85" spans="2:4" x14ac:dyDescent="0.25">
      <c r="B85" s="445" t="s">
        <v>138</v>
      </c>
      <c r="C85" s="456" t="s">
        <v>139</v>
      </c>
      <c r="D85" s="457"/>
    </row>
    <row r="86" spans="2:4" x14ac:dyDescent="0.25">
      <c r="B86" s="445"/>
      <c r="C86" s="456" t="s">
        <v>140</v>
      </c>
      <c r="D86" s="457"/>
    </row>
    <row r="87" spans="2:4" x14ac:dyDescent="0.25">
      <c r="B87" s="445"/>
      <c r="C87" s="456" t="s">
        <v>141</v>
      </c>
      <c r="D87" s="457"/>
    </row>
    <row r="88" spans="2:4" x14ac:dyDescent="0.25">
      <c r="B88" s="445" t="s">
        <v>142</v>
      </c>
      <c r="C88" s="456" t="s">
        <v>143</v>
      </c>
      <c r="D88" s="457"/>
    </row>
    <row r="89" spans="2:4" x14ac:dyDescent="0.25">
      <c r="B89" s="445"/>
      <c r="C89" s="456" t="s">
        <v>144</v>
      </c>
      <c r="D89" s="457"/>
    </row>
    <row r="90" spans="2:4" x14ac:dyDescent="0.25">
      <c r="B90" s="445"/>
      <c r="C90" s="456" t="s">
        <v>145</v>
      </c>
      <c r="D90" s="457"/>
    </row>
    <row r="91" spans="2:4" x14ac:dyDescent="0.25">
      <c r="B91" s="445"/>
      <c r="C91" s="456" t="s">
        <v>146</v>
      </c>
      <c r="D91" s="457"/>
    </row>
    <row r="92" spans="2:4" x14ac:dyDescent="0.25">
      <c r="B92" s="257"/>
      <c r="C92" s="257"/>
      <c r="D92" s="257"/>
    </row>
    <row r="93" spans="2:4" s="253" customFormat="1" x14ac:dyDescent="0.25">
      <c r="B93" s="255"/>
      <c r="C93" s="255"/>
      <c r="D93" s="255"/>
    </row>
    <row r="94" spans="2:4" x14ac:dyDescent="0.25">
      <c r="B94" s="258" t="s">
        <v>147</v>
      </c>
      <c r="C94" s="479" t="s">
        <v>148</v>
      </c>
      <c r="D94" s="480"/>
    </row>
    <row r="95" spans="2:4" x14ac:dyDescent="0.25">
      <c r="B95" s="483" t="s">
        <v>149</v>
      </c>
      <c r="C95" s="481" t="s">
        <v>338</v>
      </c>
      <c r="D95" s="482"/>
    </row>
    <row r="96" spans="2:4" x14ac:dyDescent="0.25">
      <c r="B96" s="484"/>
      <c r="C96" s="485" t="s">
        <v>339</v>
      </c>
      <c r="D96" s="486"/>
    </row>
    <row r="97" spans="2:4" x14ac:dyDescent="0.25">
      <c r="B97" s="251" t="s">
        <v>26</v>
      </c>
      <c r="C97" s="487" t="s">
        <v>150</v>
      </c>
      <c r="D97" s="488"/>
    </row>
    <row r="98" spans="2:4" x14ac:dyDescent="0.25">
      <c r="B98" s="251" t="s">
        <v>151</v>
      </c>
      <c r="C98" s="487" t="s">
        <v>150</v>
      </c>
      <c r="D98" s="488"/>
    </row>
    <row r="99" spans="2:4" x14ac:dyDescent="0.25">
      <c r="B99" s="251" t="s">
        <v>152</v>
      </c>
      <c r="C99" s="487" t="s">
        <v>150</v>
      </c>
      <c r="D99" s="488"/>
    </row>
    <row r="100" spans="2:4" x14ac:dyDescent="0.25">
      <c r="B100" s="251" t="s">
        <v>304</v>
      </c>
      <c r="C100" s="487" t="s">
        <v>150</v>
      </c>
      <c r="D100" s="488"/>
    </row>
    <row r="101" spans="2:4" x14ac:dyDescent="0.25">
      <c r="B101" s="251" t="s">
        <v>153</v>
      </c>
      <c r="C101" s="487" t="s">
        <v>310</v>
      </c>
      <c r="D101" s="488"/>
    </row>
    <row r="102" spans="2:4" ht="33.6" customHeight="1" x14ac:dyDescent="0.25">
      <c r="B102" s="489" t="s">
        <v>154</v>
      </c>
      <c r="C102" s="489"/>
      <c r="D102" s="489"/>
    </row>
  </sheetData>
  <sheetProtection algorithmName="SHA-512" hashValue="QKeBUh0FWcV3M72c3Aql6t7Au2xQ4siEWcuUs2cJLtP/9ZTEtPzE7dQThiYB2BUP6MhJo7NJgKTWlX3OgIls1w==" saltValue="IqNjFjD9/J3XrPYagkFO6A==" spinCount="100000" sheet="1" objects="1" scenarios="1" formatColumns="0" formatRows="0"/>
  <mergeCells count="92">
    <mergeCell ref="C98:D98"/>
    <mergeCell ref="C99:D99"/>
    <mergeCell ref="C100:D100"/>
    <mergeCell ref="C101:D101"/>
    <mergeCell ref="B102:D102"/>
    <mergeCell ref="C94:D94"/>
    <mergeCell ref="C95:D95"/>
    <mergeCell ref="B95:B96"/>
    <mergeCell ref="C96:D96"/>
    <mergeCell ref="C97:D97"/>
    <mergeCell ref="C88:D88"/>
    <mergeCell ref="B88:B91"/>
    <mergeCell ref="C89:D89"/>
    <mergeCell ref="C90:D90"/>
    <mergeCell ref="C91:D91"/>
    <mergeCell ref="C82:D82"/>
    <mergeCell ref="B82:B84"/>
    <mergeCell ref="C83:D83"/>
    <mergeCell ref="C84:D84"/>
    <mergeCell ref="C85:D85"/>
    <mergeCell ref="B85:B87"/>
    <mergeCell ref="C86:D86"/>
    <mergeCell ref="C87:D87"/>
    <mergeCell ref="C77:D77"/>
    <mergeCell ref="C78:D78"/>
    <mergeCell ref="B78:B81"/>
    <mergeCell ref="C79:D79"/>
    <mergeCell ref="C80:D80"/>
    <mergeCell ref="C81:D81"/>
    <mergeCell ref="C71:D71"/>
    <mergeCell ref="B71:B72"/>
    <mergeCell ref="C72:D72"/>
    <mergeCell ref="B73:D73"/>
    <mergeCell ref="B76:D76"/>
    <mergeCell ref="C67:D67"/>
    <mergeCell ref="B67:B68"/>
    <mergeCell ref="C68:D68"/>
    <mergeCell ref="C69:D69"/>
    <mergeCell ref="B69:B70"/>
    <mergeCell ref="C70:D70"/>
    <mergeCell ref="C63:D63"/>
    <mergeCell ref="B63:B66"/>
    <mergeCell ref="C64:D64"/>
    <mergeCell ref="C65:D65"/>
    <mergeCell ref="C66:D66"/>
    <mergeCell ref="C59:D59"/>
    <mergeCell ref="B59:B62"/>
    <mergeCell ref="C60:D60"/>
    <mergeCell ref="C61:D61"/>
    <mergeCell ref="C62:D62"/>
    <mergeCell ref="C51:D51"/>
    <mergeCell ref="C52:D52"/>
    <mergeCell ref="B54:D54"/>
    <mergeCell ref="B55:D55"/>
    <mergeCell ref="B58:D58"/>
    <mergeCell ref="C47:D47"/>
    <mergeCell ref="B47:B48"/>
    <mergeCell ref="C48:D48"/>
    <mergeCell ref="C49:D49"/>
    <mergeCell ref="C50:D50"/>
    <mergeCell ref="B37:D37"/>
    <mergeCell ref="B38:D38"/>
    <mergeCell ref="B41:D41"/>
    <mergeCell ref="C42:D42"/>
    <mergeCell ref="C43:D43"/>
    <mergeCell ref="B43:B46"/>
    <mergeCell ref="C44:D44"/>
    <mergeCell ref="C45:D45"/>
    <mergeCell ref="C46:D46"/>
    <mergeCell ref="C32:D32"/>
    <mergeCell ref="B32:B35"/>
    <mergeCell ref="C33:D33"/>
    <mergeCell ref="C34:D34"/>
    <mergeCell ref="C35:D35"/>
    <mergeCell ref="B26:D26"/>
    <mergeCell ref="C27:D27"/>
    <mergeCell ref="C28:D28"/>
    <mergeCell ref="B28:B31"/>
    <mergeCell ref="C29:D29"/>
    <mergeCell ref="C30:D30"/>
    <mergeCell ref="C31:D31"/>
    <mergeCell ref="B14:B19"/>
    <mergeCell ref="D14:D19"/>
    <mergeCell ref="B20:B22"/>
    <mergeCell ref="D20:D22"/>
    <mergeCell ref="B24:D24"/>
    <mergeCell ref="B3:D3"/>
    <mergeCell ref="B4:C4"/>
    <mergeCell ref="B6:B9"/>
    <mergeCell ref="D6:D9"/>
    <mergeCell ref="B10:B13"/>
    <mergeCell ref="D10:D13"/>
  </mergeCells>
  <pageMargins left="0.7" right="0.7" top="0.75" bottom="0.75" header="0.3" footer="0.3"/>
  <pageSetup paperSize="9" scale="65" fitToWidth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8D8D8"/>
  </sheetPr>
  <dimension ref="A1:DB33"/>
  <sheetViews>
    <sheetView zoomScaleNormal="100" workbookViewId="0">
      <selection sqref="A1:B1"/>
    </sheetView>
  </sheetViews>
  <sheetFormatPr defaultColWidth="8.88671875" defaultRowHeight="13.2" x14ac:dyDescent="0.25"/>
  <cols>
    <col min="1" max="1" width="2.33203125" style="191" customWidth="1"/>
    <col min="2" max="2" width="15" style="191" customWidth="1"/>
    <col min="3" max="3" width="12.44140625" style="191" customWidth="1"/>
    <col min="4" max="4" width="11.109375" style="191" customWidth="1"/>
    <col min="5" max="5" width="15" style="191" customWidth="1"/>
    <col min="6" max="6" width="0.6640625" style="191" customWidth="1"/>
    <col min="7" max="7" width="11.44140625" style="191" customWidth="1"/>
    <col min="8" max="8" width="0.6640625" style="191" customWidth="1"/>
    <col min="9" max="9" width="11.44140625" style="191" customWidth="1"/>
    <col min="10" max="10" width="0.6640625" style="191" customWidth="1"/>
    <col min="11" max="11" width="11.44140625" style="191" customWidth="1"/>
    <col min="12" max="12" width="0.6640625" style="191" customWidth="1"/>
    <col min="13" max="13" width="11.44140625" style="191" customWidth="1"/>
    <col min="14" max="14" width="0.6640625" style="191" hidden="1" customWidth="1"/>
    <col min="15" max="15" width="11.44140625" style="191" hidden="1" customWidth="1"/>
    <col min="16" max="16" width="0.6640625" style="191" hidden="1" customWidth="1"/>
    <col min="17" max="17" width="11.44140625" style="191" hidden="1" customWidth="1"/>
    <col min="18" max="18" width="0.6640625" style="191" hidden="1" customWidth="1"/>
    <col min="19" max="19" width="11.44140625" style="191" hidden="1" customWidth="1"/>
    <col min="20" max="20" width="0.6640625" style="191" customWidth="1"/>
    <col min="21" max="21" width="10.109375" style="191" customWidth="1"/>
    <col min="22" max="22" width="0.6640625" style="191" customWidth="1"/>
    <col min="23" max="24" width="10.109375" style="191" customWidth="1"/>
    <col min="25" max="25" width="8.88671875" style="191" customWidth="1"/>
    <col min="26" max="16384" width="8.88671875" style="191"/>
  </cols>
  <sheetData>
    <row r="1" spans="1:106" s="10" customFormat="1" ht="12" x14ac:dyDescent="0.25">
      <c r="A1" s="391"/>
      <c r="B1" s="392"/>
      <c r="C1" s="45"/>
      <c r="D1" s="45"/>
      <c r="E1" s="237"/>
      <c r="F1" s="46"/>
      <c r="G1" s="45"/>
      <c r="H1" s="47"/>
      <c r="I1" s="48"/>
      <c r="J1" s="49"/>
      <c r="K1" s="48"/>
      <c r="L1" s="48"/>
      <c r="M1" s="48"/>
      <c r="N1" s="47"/>
      <c r="O1" s="48"/>
      <c r="P1" s="49"/>
      <c r="Q1" s="48"/>
      <c r="R1" s="48"/>
      <c r="S1" s="48"/>
      <c r="T1" s="48"/>
      <c r="U1" s="48"/>
      <c r="V1" s="48"/>
      <c r="W1" s="48"/>
      <c r="X1" s="238"/>
      <c r="Y1" s="44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</row>
    <row r="2" spans="1:106" s="271" customFormat="1" ht="10.199999999999999" x14ac:dyDescent="0.2">
      <c r="A2" s="147"/>
      <c r="B2" s="278" t="s">
        <v>0</v>
      </c>
      <c r="C2" s="490" t="str">
        <f>'Orcamento do FLA '!C2</f>
        <v xml:space="preserve">ONG Int. ABC </v>
      </c>
      <c r="D2" s="491"/>
      <c r="E2" s="492"/>
      <c r="F2" s="279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1"/>
      <c r="Y2" s="147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</row>
    <row r="3" spans="1:106" s="271" customFormat="1" ht="11.4" customHeight="1" x14ac:dyDescent="0.2">
      <c r="A3" s="147"/>
      <c r="B3" s="493" t="s">
        <v>2</v>
      </c>
      <c r="C3" s="282"/>
      <c r="D3" s="283" t="s">
        <v>3</v>
      </c>
      <c r="E3" s="284">
        <f>'Orcamento do FLA '!E3</f>
        <v>0</v>
      </c>
      <c r="F3" s="279"/>
      <c r="G3" s="285"/>
      <c r="H3" s="285"/>
      <c r="I3" s="147"/>
      <c r="J3" s="147"/>
      <c r="K3" s="147"/>
      <c r="L3" s="147"/>
      <c r="M3" s="147"/>
      <c r="N3" s="285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</row>
    <row r="4" spans="1:106" s="271" customFormat="1" ht="11.4" customHeight="1" x14ac:dyDescent="0.2">
      <c r="A4" s="147"/>
      <c r="B4" s="494"/>
      <c r="C4" s="286"/>
      <c r="D4" s="287" t="s">
        <v>4</v>
      </c>
      <c r="E4" s="288">
        <f>'Orcamento do FLA '!E4</f>
        <v>0</v>
      </c>
      <c r="F4" s="279"/>
      <c r="G4" s="285"/>
      <c r="H4" s="285"/>
      <c r="I4" s="147"/>
      <c r="J4" s="147"/>
      <c r="K4" s="147"/>
      <c r="L4" s="147"/>
      <c r="M4" s="147"/>
      <c r="N4" s="285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</row>
    <row r="5" spans="1:106" s="271" customFormat="1" ht="11.4" customHeight="1" x14ac:dyDescent="0.2">
      <c r="A5" s="147"/>
      <c r="B5" s="495"/>
      <c r="C5" s="289"/>
      <c r="D5" s="290" t="s">
        <v>155</v>
      </c>
      <c r="E5" s="291">
        <f>'Orcamento do FLA '!E5</f>
        <v>0</v>
      </c>
      <c r="F5" s="279"/>
      <c r="G5" s="285"/>
      <c r="H5" s="285"/>
      <c r="I5" s="147"/>
      <c r="J5" s="147"/>
      <c r="K5" s="147"/>
      <c r="L5" s="147"/>
      <c r="M5" s="147"/>
      <c r="N5" s="285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</row>
    <row r="6" spans="1:106" s="10" customFormat="1" ht="11.4" customHeight="1" x14ac:dyDescent="0.2">
      <c r="A6" s="44"/>
      <c r="B6" s="264"/>
      <c r="C6" s="265"/>
      <c r="D6" s="265"/>
      <c r="E6" s="266"/>
      <c r="F6" s="46"/>
      <c r="G6" s="45"/>
      <c r="H6" s="45"/>
      <c r="I6" s="44"/>
      <c r="J6" s="44"/>
      <c r="K6" s="44"/>
      <c r="L6" s="44"/>
      <c r="M6" s="44"/>
      <c r="N6" s="4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146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</row>
    <row r="7" spans="1:106" s="10" customFormat="1" ht="17.399999999999999" x14ac:dyDescent="0.2">
      <c r="A7" s="44"/>
      <c r="B7" s="302" t="s">
        <v>294</v>
      </c>
      <c r="C7" s="300"/>
      <c r="D7" s="300"/>
      <c r="E7" s="301"/>
      <c r="F7" s="46"/>
      <c r="G7" s="45"/>
      <c r="H7" s="45"/>
      <c r="I7" s="44"/>
      <c r="J7" s="44"/>
      <c r="K7" s="44"/>
      <c r="L7" s="44"/>
      <c r="M7" s="44"/>
      <c r="N7" s="4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146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</row>
    <row r="8" spans="1:106" s="10" customFormat="1" ht="11.4" customHeight="1" x14ac:dyDescent="0.2">
      <c r="A8" s="44"/>
      <c r="B8" s="302"/>
      <c r="C8" s="300"/>
      <c r="D8" s="300"/>
      <c r="E8" s="301"/>
      <c r="F8" s="46"/>
      <c r="G8" s="45"/>
      <c r="H8" s="45"/>
      <c r="I8" s="44"/>
      <c r="J8" s="44"/>
      <c r="K8" s="44"/>
      <c r="L8" s="44"/>
      <c r="M8" s="44"/>
      <c r="N8" s="45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146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</row>
    <row r="9" spans="1:106" s="10" customFormat="1" ht="11.4" customHeight="1" x14ac:dyDescent="0.2">
      <c r="A9" s="44"/>
      <c r="B9" s="299"/>
      <c r="C9" s="300"/>
      <c r="D9" s="300"/>
      <c r="E9" s="301"/>
      <c r="F9" s="46"/>
      <c r="G9" s="45"/>
      <c r="H9" s="45"/>
      <c r="I9" s="44"/>
      <c r="J9" s="44"/>
      <c r="K9" s="44"/>
      <c r="L9" s="44"/>
      <c r="M9" s="44"/>
      <c r="N9" s="45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146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</row>
    <row r="10" spans="1:106" s="10" customFormat="1" ht="11.4" customHeight="1" x14ac:dyDescent="0.2">
      <c r="A10" s="44"/>
      <c r="B10" s="294"/>
      <c r="C10" s="295"/>
      <c r="D10" s="295"/>
      <c r="E10" s="296"/>
      <c r="F10" s="52"/>
      <c r="G10" s="399" t="s">
        <v>62</v>
      </c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1"/>
      <c r="V10" s="53"/>
      <c r="W10" s="44"/>
      <c r="X10" s="44"/>
      <c r="Y10" s="44"/>
      <c r="Z10" s="146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</row>
    <row r="11" spans="1:106" s="10" customFormat="1" ht="12" x14ac:dyDescent="0.2">
      <c r="A11" s="51"/>
      <c r="B11" s="294"/>
      <c r="C11" s="295"/>
      <c r="D11" s="295"/>
      <c r="E11" s="296"/>
      <c r="F11" s="53"/>
      <c r="G11" s="165" t="str">
        <f>'Orcamento do FLA '!H6</f>
        <v>Atividade 1</v>
      </c>
      <c r="H11" s="54"/>
      <c r="I11" s="165" t="str">
        <f>'Orcamento do FLA '!J6</f>
        <v>Atividade 2</v>
      </c>
      <c r="J11" s="54"/>
      <c r="K11" s="165" t="str">
        <f>'Orcamento do FLA '!L6</f>
        <v>Atividade 3</v>
      </c>
      <c r="L11" s="53"/>
      <c r="M11" s="165" t="str">
        <f>'Orcamento do FLA '!N6</f>
        <v>Atividade 4</v>
      </c>
      <c r="N11" s="54"/>
      <c r="O11" s="165" t="str">
        <f>'Orcamento do FLA '!P6</f>
        <v>Atividade 5</v>
      </c>
      <c r="P11" s="54"/>
      <c r="Q11" s="165" t="str">
        <f>'Orcamento do FLA '!R6</f>
        <v>Actividade 6</v>
      </c>
      <c r="R11" s="53"/>
      <c r="S11" s="165" t="str">
        <f>'Orcamento do FLA '!T6</f>
        <v>Atividade 7</v>
      </c>
      <c r="T11" s="53"/>
      <c r="U11" s="165" t="s">
        <v>14</v>
      </c>
      <c r="V11" s="53"/>
      <c r="W11" s="163" t="s">
        <v>15</v>
      </c>
      <c r="X11" s="164" t="s">
        <v>16</v>
      </c>
      <c r="Y11" s="44"/>
      <c r="Z11" s="146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</row>
    <row r="12" spans="1:106" ht="4.2" customHeight="1" x14ac:dyDescent="0.25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46"/>
    </row>
    <row r="13" spans="1:106" s="3" customFormat="1" ht="12" x14ac:dyDescent="0.2">
      <c r="A13" s="44"/>
      <c r="B13" s="267"/>
      <c r="C13" s="78"/>
      <c r="D13" s="78"/>
      <c r="E13" s="292" t="s">
        <v>156</v>
      </c>
      <c r="F13" s="51"/>
      <c r="G13" s="298" t="str">
        <f>'Orcamento do FLA '!H13</f>
        <v>$</v>
      </c>
      <c r="H13" s="281"/>
      <c r="I13" s="298" t="str">
        <f>'Orcamento do FLA '!J13</f>
        <v>$</v>
      </c>
      <c r="J13" s="281"/>
      <c r="K13" s="298" t="str">
        <f>'Orcamento do FLA '!L13</f>
        <v>$</v>
      </c>
      <c r="L13" s="281"/>
      <c r="M13" s="298" t="str">
        <f>'Orcamento do FLA '!N13</f>
        <v>$</v>
      </c>
      <c r="N13" s="281"/>
      <c r="O13" s="298" t="str">
        <f>'Orcamento do FLA '!P13</f>
        <v>$</v>
      </c>
      <c r="P13" s="281"/>
      <c r="Q13" s="298" t="str">
        <f>'Orcamento do FLA '!R13</f>
        <v>$</v>
      </c>
      <c r="R13" s="281"/>
      <c r="S13" s="298" t="str">
        <f>'Orcamento do FLA '!T13</f>
        <v>$</v>
      </c>
      <c r="T13" s="281"/>
      <c r="U13" s="298" t="str">
        <f>'Orcamento do FLA '!V13</f>
        <v>$</v>
      </c>
      <c r="V13" s="281"/>
      <c r="W13" s="298" t="str">
        <f>'Orcamento do FLA '!X13</f>
        <v>$</v>
      </c>
      <c r="X13" s="298" t="str">
        <f>'Orcamento do FLA '!Y13</f>
        <v>$</v>
      </c>
      <c r="Y13" s="44"/>
      <c r="Z13" s="146"/>
    </row>
    <row r="14" spans="1:106" ht="4.2" customHeight="1" x14ac:dyDescent="0.25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46"/>
    </row>
    <row r="15" spans="1:106" s="10" customFormat="1" ht="26.4" customHeight="1" x14ac:dyDescent="0.25">
      <c r="A15" s="193"/>
      <c r="B15" s="496" t="s">
        <v>293</v>
      </c>
      <c r="C15" s="496"/>
      <c r="D15" s="496"/>
      <c r="E15" s="496"/>
      <c r="F15" s="44"/>
      <c r="G15" s="315"/>
      <c r="H15" s="316"/>
      <c r="I15" s="315"/>
      <c r="J15" s="316"/>
      <c r="K15" s="315"/>
      <c r="L15" s="316"/>
      <c r="M15" s="315"/>
      <c r="N15" s="316"/>
      <c r="O15" s="315"/>
      <c r="P15" s="316"/>
      <c r="Q15" s="315"/>
      <c r="R15" s="316"/>
      <c r="S15" s="315"/>
      <c r="T15" s="316"/>
      <c r="U15" s="317">
        <f>M15+K15+I15+G15+O15+Q15+S15</f>
        <v>0</v>
      </c>
      <c r="V15" s="316"/>
      <c r="W15" s="315"/>
      <c r="X15" s="317">
        <f>W15+U15</f>
        <v>0</v>
      </c>
      <c r="Y15" s="44"/>
      <c r="Z15" s="146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</row>
    <row r="16" spans="1:106" ht="3.6" customHeight="1" x14ac:dyDescent="0.25">
      <c r="A16" s="193"/>
      <c r="B16" s="193"/>
      <c r="C16" s="193"/>
      <c r="D16" s="193"/>
      <c r="E16" s="292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</row>
    <row r="17" spans="1:106" ht="9.6" customHeight="1" x14ac:dyDescent="0.25">
      <c r="A17" s="193"/>
      <c r="B17" s="193"/>
      <c r="C17" s="193"/>
      <c r="D17" s="193"/>
      <c r="E17" s="292" t="s">
        <v>305</v>
      </c>
      <c r="F17" s="193"/>
      <c r="G17" s="293">
        <f>IF(OR(G15=0,G32=0),0,G15/G32)</f>
        <v>0</v>
      </c>
      <c r="H17" s="193"/>
      <c r="I17" s="293">
        <f>IF(OR(I15=0,I32=0),0,I15/I32)</f>
        <v>0</v>
      </c>
      <c r="J17" s="193"/>
      <c r="K17" s="293">
        <f>IF(OR(K15=0,K32=0),0,K15/K32)</f>
        <v>0</v>
      </c>
      <c r="L17" s="193"/>
      <c r="M17" s="293">
        <f>IF(OR(M15=0,M32=0),0,M15/M32)</f>
        <v>0</v>
      </c>
      <c r="N17" s="193"/>
      <c r="O17" s="293">
        <f>IF(OR(O15=0,O32=0),0,O15/O32)</f>
        <v>0</v>
      </c>
      <c r="P17" s="193"/>
      <c r="Q17" s="293">
        <f>IF(OR(Q15=0,Q32=0),0,Q15/Q32)</f>
        <v>0</v>
      </c>
      <c r="R17" s="193"/>
      <c r="S17" s="293">
        <f>IF(OR(S15=0,S32=0),0,S15/S32)</f>
        <v>0</v>
      </c>
      <c r="T17" s="193"/>
      <c r="U17" s="293">
        <f>IF(OR(U15=0,U32=0),0,U15/U32)</f>
        <v>0</v>
      </c>
      <c r="V17" s="193"/>
      <c r="W17" s="293">
        <f>IF(OR(W15=0,W32=0),0,W15/W32)</f>
        <v>0</v>
      </c>
      <c r="X17" s="293">
        <f>IF(OR(X15=0,X32=0),0,X15/X32)</f>
        <v>0</v>
      </c>
      <c r="Y17" s="193"/>
    </row>
    <row r="18" spans="1:106" x14ac:dyDescent="0.25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</row>
    <row r="19" spans="1:106" x14ac:dyDescent="0.25">
      <c r="A19" s="193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</row>
    <row r="20" spans="1:106" hidden="1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</row>
    <row r="21" spans="1:106" hidden="1" x14ac:dyDescent="0.2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</row>
    <row r="22" spans="1:106" hidden="1" x14ac:dyDescent="0.25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</row>
    <row r="23" spans="1:106" x14ac:dyDescent="0.2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</row>
    <row r="24" spans="1:106" x14ac:dyDescent="0.25">
      <c r="A24" s="193"/>
      <c r="B24" s="297" t="s">
        <v>292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</row>
    <row r="25" spans="1:106" ht="3.6" customHeight="1" x14ac:dyDescent="0.25">
      <c r="A25" s="193"/>
      <c r="B25" s="193"/>
      <c r="C25" s="193"/>
      <c r="D25" s="193"/>
      <c r="E25" s="292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</row>
    <row r="26" spans="1:106" s="271" customFormat="1" ht="10.199999999999999" x14ac:dyDescent="0.2">
      <c r="A26" s="147"/>
      <c r="B26" s="501" t="s">
        <v>157</v>
      </c>
      <c r="C26" s="502"/>
      <c r="D26" s="502"/>
      <c r="E26" s="502"/>
      <c r="F26" s="502"/>
      <c r="G26" s="268">
        <f>'Orcamento do FLA '!H24</f>
        <v>0</v>
      </c>
      <c r="H26" s="269"/>
      <c r="I26" s="270">
        <f>'Orcamento do FLA '!J24</f>
        <v>0</v>
      </c>
      <c r="J26" s="269"/>
      <c r="K26" s="270">
        <f>'Orcamento do FLA '!L24</f>
        <v>0</v>
      </c>
      <c r="L26" s="269"/>
      <c r="M26" s="270">
        <f>'Orcamento do FLA '!N24</f>
        <v>0</v>
      </c>
      <c r="N26" s="269"/>
      <c r="O26" s="270">
        <f>'Orcamento do FLA '!P24</f>
        <v>0</v>
      </c>
      <c r="P26" s="269"/>
      <c r="Q26" s="270">
        <f>'Orcamento do FLA '!R24</f>
        <v>0</v>
      </c>
      <c r="R26" s="269"/>
      <c r="S26" s="270">
        <f>'Orcamento do FLA '!T24</f>
        <v>0</v>
      </c>
      <c r="T26" s="269"/>
      <c r="U26" s="270">
        <f>'Orcamento do FLA '!V24</f>
        <v>0</v>
      </c>
      <c r="V26" s="269"/>
      <c r="W26" s="270">
        <f>'Orcamento do FLA '!X24</f>
        <v>0</v>
      </c>
      <c r="X26" s="270">
        <f>'Orcamento do FLA '!Y24</f>
        <v>0</v>
      </c>
      <c r="Y26" s="147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</row>
    <row r="27" spans="1:106" s="271" customFormat="1" ht="10.199999999999999" x14ac:dyDescent="0.2">
      <c r="A27" s="147"/>
      <c r="B27" s="503" t="s">
        <v>158</v>
      </c>
      <c r="C27" s="504"/>
      <c r="D27" s="504"/>
      <c r="E27" s="504"/>
      <c r="F27" s="504"/>
      <c r="G27" s="272">
        <f>'Orcamento do FLA '!H33</f>
        <v>0</v>
      </c>
      <c r="H27" s="269"/>
      <c r="I27" s="273">
        <f>'Orcamento do FLA '!J33</f>
        <v>0</v>
      </c>
      <c r="J27" s="269"/>
      <c r="K27" s="273">
        <f>'Orcamento do FLA '!L33</f>
        <v>0</v>
      </c>
      <c r="L27" s="269"/>
      <c r="M27" s="273">
        <f>'Orcamento do FLA '!N33</f>
        <v>0</v>
      </c>
      <c r="N27" s="269"/>
      <c r="O27" s="273">
        <f>'Orcamento do FLA '!P33</f>
        <v>0</v>
      </c>
      <c r="P27" s="269"/>
      <c r="Q27" s="273">
        <f>'Orcamento do FLA '!R33</f>
        <v>0</v>
      </c>
      <c r="R27" s="269"/>
      <c r="S27" s="273">
        <f>'Orcamento do FLA '!T33</f>
        <v>0</v>
      </c>
      <c r="T27" s="269"/>
      <c r="U27" s="273">
        <f>'Orcamento do FLA '!V33</f>
        <v>0</v>
      </c>
      <c r="V27" s="269"/>
      <c r="W27" s="273">
        <f>'Orcamento do FLA '!X33</f>
        <v>0</v>
      </c>
      <c r="X27" s="273">
        <f>'Orcamento do FLA '!Y33</f>
        <v>0</v>
      </c>
      <c r="Y27" s="147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</row>
    <row r="28" spans="1:106" s="271" customFormat="1" ht="10.199999999999999" x14ac:dyDescent="0.2">
      <c r="A28" s="147"/>
      <c r="B28" s="503" t="s">
        <v>159</v>
      </c>
      <c r="C28" s="504"/>
      <c r="D28" s="504"/>
      <c r="E28" s="504"/>
      <c r="F28" s="504"/>
      <c r="G28" s="272">
        <f>'Orcamento do FLA '!H45</f>
        <v>0</v>
      </c>
      <c r="H28" s="269"/>
      <c r="I28" s="273">
        <f>'Orcamento do FLA '!J45</f>
        <v>0</v>
      </c>
      <c r="J28" s="269"/>
      <c r="K28" s="273">
        <f>'Orcamento do FLA '!L45</f>
        <v>0</v>
      </c>
      <c r="L28" s="269"/>
      <c r="M28" s="273">
        <f>'Orcamento do FLA '!N45</f>
        <v>0</v>
      </c>
      <c r="N28" s="269"/>
      <c r="O28" s="273">
        <f>'Orcamento do FLA '!P45</f>
        <v>0</v>
      </c>
      <c r="P28" s="269"/>
      <c r="Q28" s="273">
        <f>'Orcamento do FLA '!R45</f>
        <v>0</v>
      </c>
      <c r="R28" s="269"/>
      <c r="S28" s="273">
        <f>'Orcamento do FLA '!T45</f>
        <v>0</v>
      </c>
      <c r="T28" s="269"/>
      <c r="U28" s="273">
        <f>'Orcamento do FLA '!V45</f>
        <v>0</v>
      </c>
      <c r="V28" s="269"/>
      <c r="W28" s="273">
        <f>'Orcamento do FLA '!X45</f>
        <v>0</v>
      </c>
      <c r="X28" s="273">
        <f>'Orcamento do FLA '!Y45</f>
        <v>0</v>
      </c>
      <c r="Y28" s="147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46"/>
      <c r="CG28" s="146"/>
      <c r="CH28" s="146"/>
      <c r="CI28" s="146"/>
      <c r="CJ28" s="146"/>
      <c r="CK28" s="146"/>
      <c r="CL28" s="146"/>
      <c r="CM28" s="146"/>
      <c r="CN28" s="146"/>
      <c r="CO28" s="146"/>
      <c r="CP28" s="146"/>
      <c r="CQ28" s="146"/>
      <c r="CR28" s="146"/>
      <c r="CS28" s="146"/>
      <c r="CT28" s="146"/>
      <c r="CU28" s="146"/>
      <c r="CV28" s="146"/>
      <c r="CW28" s="146"/>
      <c r="CX28" s="146"/>
      <c r="CY28" s="146"/>
      <c r="CZ28" s="146"/>
      <c r="DA28" s="146"/>
      <c r="DB28" s="146"/>
    </row>
    <row r="29" spans="1:106" s="271" customFormat="1" ht="10.199999999999999" x14ac:dyDescent="0.2">
      <c r="A29" s="147"/>
      <c r="B29" s="505" t="s">
        <v>160</v>
      </c>
      <c r="C29" s="506"/>
      <c r="D29" s="506"/>
      <c r="E29" s="506"/>
      <c r="F29" s="506"/>
      <c r="G29" s="274">
        <f>'Orcamento do FLA '!H54</f>
        <v>0</v>
      </c>
      <c r="H29" s="269"/>
      <c r="I29" s="275">
        <f>'Orcamento do FLA '!J54</f>
        <v>0</v>
      </c>
      <c r="J29" s="269"/>
      <c r="K29" s="275">
        <f>'Orcamento do FLA '!L54</f>
        <v>0</v>
      </c>
      <c r="L29" s="269"/>
      <c r="M29" s="275">
        <f>'Orcamento do FLA '!N54</f>
        <v>0</v>
      </c>
      <c r="N29" s="269"/>
      <c r="O29" s="275">
        <f>'Orcamento do FLA '!P54</f>
        <v>0</v>
      </c>
      <c r="P29" s="269"/>
      <c r="Q29" s="275">
        <f>'Orcamento do FLA '!R54</f>
        <v>0</v>
      </c>
      <c r="R29" s="269"/>
      <c r="S29" s="275">
        <f>'Orcamento do FLA '!T54</f>
        <v>0</v>
      </c>
      <c r="T29" s="269"/>
      <c r="U29" s="275">
        <f>'Orcamento do FLA '!V54</f>
        <v>0</v>
      </c>
      <c r="V29" s="269"/>
      <c r="W29" s="275">
        <f>'Orcamento do FLA '!X54</f>
        <v>0</v>
      </c>
      <c r="X29" s="275">
        <f>'Orcamento do FLA '!Y54</f>
        <v>0</v>
      </c>
      <c r="Y29" s="147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6"/>
      <c r="CG29" s="146"/>
      <c r="CH29" s="146"/>
      <c r="CI29" s="146"/>
      <c r="CJ29" s="146"/>
      <c r="CK29" s="146"/>
      <c r="CL29" s="146"/>
      <c r="CM29" s="146"/>
      <c r="CN29" s="146"/>
      <c r="CO29" s="146"/>
      <c r="CP29" s="146"/>
      <c r="CQ29" s="146"/>
      <c r="CR29" s="146"/>
      <c r="CS29" s="146"/>
      <c r="CT29" s="146"/>
      <c r="CU29" s="146"/>
      <c r="CV29" s="146"/>
      <c r="CW29" s="146"/>
      <c r="CX29" s="146"/>
      <c r="CY29" s="146"/>
      <c r="CZ29" s="146"/>
      <c r="DA29" s="146"/>
      <c r="DB29" s="146"/>
    </row>
    <row r="30" spans="1:106" s="271" customFormat="1" ht="10.199999999999999" x14ac:dyDescent="0.2">
      <c r="A30" s="147"/>
      <c r="B30" s="499" t="s">
        <v>161</v>
      </c>
      <c r="C30" s="500"/>
      <c r="D30" s="500"/>
      <c r="E30" s="500"/>
      <c r="F30" s="500"/>
      <c r="G30" s="303">
        <f>SUM(G26:G29)</f>
        <v>0</v>
      </c>
      <c r="H30" s="304"/>
      <c r="I30" s="305">
        <f>SUM(I26:I29)</f>
        <v>0</v>
      </c>
      <c r="J30" s="304"/>
      <c r="K30" s="305">
        <f>SUM(K26:K29)</f>
        <v>0</v>
      </c>
      <c r="L30" s="304"/>
      <c r="M30" s="305">
        <f>SUM(M26:M29)</f>
        <v>0</v>
      </c>
      <c r="N30" s="304"/>
      <c r="O30" s="305">
        <f>SUM(O26:O29)</f>
        <v>0</v>
      </c>
      <c r="P30" s="304"/>
      <c r="Q30" s="305">
        <f>SUM(Q26:Q29)</f>
        <v>0</v>
      </c>
      <c r="R30" s="304"/>
      <c r="S30" s="305">
        <f>SUM(S26:S29)</f>
        <v>0</v>
      </c>
      <c r="T30" s="304"/>
      <c r="U30" s="305">
        <f>SUM(U26:U29)</f>
        <v>0</v>
      </c>
      <c r="V30" s="304"/>
      <c r="W30" s="305">
        <f>SUM(W26:W29)</f>
        <v>0</v>
      </c>
      <c r="X30" s="305">
        <f>SUM(X26:X29)</f>
        <v>0</v>
      </c>
      <c r="Y30" s="147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  <c r="CX30" s="146"/>
      <c r="CY30" s="146"/>
      <c r="CZ30" s="146"/>
      <c r="DA30" s="146"/>
      <c r="DB30" s="146"/>
    </row>
    <row r="31" spans="1:106" s="271" customFormat="1" ht="10.199999999999999" x14ac:dyDescent="0.2">
      <c r="A31" s="147"/>
      <c r="B31" s="497" t="s">
        <v>306</v>
      </c>
      <c r="C31" s="498"/>
      <c r="D31" s="498"/>
      <c r="E31" s="498"/>
      <c r="F31" s="498"/>
      <c r="G31" s="276">
        <f>'Orcamento do FLA '!H70</f>
        <v>0</v>
      </c>
      <c r="H31" s="269"/>
      <c r="I31" s="277">
        <f>'Orcamento do FLA '!J70</f>
        <v>0</v>
      </c>
      <c r="J31" s="269"/>
      <c r="K31" s="277">
        <f>'Orcamento do FLA '!L70</f>
        <v>0</v>
      </c>
      <c r="L31" s="269"/>
      <c r="M31" s="277">
        <f>'Orcamento do FLA '!N70</f>
        <v>0</v>
      </c>
      <c r="N31" s="269"/>
      <c r="O31" s="277">
        <f>'Orcamento do FLA '!P70</f>
        <v>0</v>
      </c>
      <c r="P31" s="269"/>
      <c r="Q31" s="277">
        <f>'Orcamento do FLA '!R70</f>
        <v>0</v>
      </c>
      <c r="R31" s="269"/>
      <c r="S31" s="277">
        <f>'Orcamento do FLA '!T70</f>
        <v>0</v>
      </c>
      <c r="T31" s="269"/>
      <c r="U31" s="277">
        <f>'Orcamento do FLA '!V70</f>
        <v>0</v>
      </c>
      <c r="V31" s="269"/>
      <c r="W31" s="277">
        <f>'Orcamento do FLA '!X70</f>
        <v>0</v>
      </c>
      <c r="X31" s="277">
        <f>'Orcamento do FLA '!Y70</f>
        <v>0</v>
      </c>
      <c r="Y31" s="147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</row>
    <row r="32" spans="1:106" s="271" customFormat="1" ht="10.199999999999999" x14ac:dyDescent="0.2">
      <c r="A32" s="147"/>
      <c r="B32" s="499" t="s">
        <v>308</v>
      </c>
      <c r="C32" s="500"/>
      <c r="D32" s="500"/>
      <c r="E32" s="500"/>
      <c r="F32" s="500"/>
      <c r="G32" s="303">
        <f>G31+G30</f>
        <v>0</v>
      </c>
      <c r="H32" s="304"/>
      <c r="I32" s="305">
        <f>I31+I30</f>
        <v>0</v>
      </c>
      <c r="J32" s="304"/>
      <c r="K32" s="305">
        <f>K31+K30</f>
        <v>0</v>
      </c>
      <c r="L32" s="304"/>
      <c r="M32" s="305">
        <f>M31+M30</f>
        <v>0</v>
      </c>
      <c r="N32" s="304"/>
      <c r="O32" s="305">
        <f>O31+O30</f>
        <v>0</v>
      </c>
      <c r="P32" s="304"/>
      <c r="Q32" s="305">
        <f>Q31+Q30</f>
        <v>0</v>
      </c>
      <c r="R32" s="304"/>
      <c r="S32" s="305">
        <f>S31+S30</f>
        <v>0</v>
      </c>
      <c r="T32" s="304"/>
      <c r="U32" s="305">
        <f>U31+U30</f>
        <v>0</v>
      </c>
      <c r="V32" s="304"/>
      <c r="W32" s="305">
        <f>W31+W30</f>
        <v>0</v>
      </c>
      <c r="X32" s="305">
        <f>X31+X30</f>
        <v>0</v>
      </c>
      <c r="Y32" s="147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</row>
    <row r="33" spans="1:25" x14ac:dyDescent="0.25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</row>
  </sheetData>
  <sheetProtection algorithmName="SHA-512" hashValue="rBkkLMhe22AyMQAS6akTn99fxdZGouEMqoZkrmNiYdpglnBjcySCBYPV5YBRRcn/oFuQBRzKlWfckM7m+3x/Bg==" saltValue="aUQEjoAFO6tK1b96shrArg==" spinCount="100000" sheet="1" formatColumns="0" formatRows="0" autoFilter="0"/>
  <mergeCells count="12">
    <mergeCell ref="B31:F31"/>
    <mergeCell ref="B32:F32"/>
    <mergeCell ref="B26:F26"/>
    <mergeCell ref="B27:F27"/>
    <mergeCell ref="B28:F28"/>
    <mergeCell ref="B29:F29"/>
    <mergeCell ref="B30:F30"/>
    <mergeCell ref="A1:B1"/>
    <mergeCell ref="C2:E2"/>
    <mergeCell ref="B3:B5"/>
    <mergeCell ref="G10:U10"/>
    <mergeCell ref="B15:E15"/>
  </mergeCells>
  <pageMargins left="0.7" right="0.7" top="0.75" bottom="0.75" header="0.3" footer="0.3"/>
  <pageSetup paperSize="9" fitToWidth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48A54"/>
  </sheetPr>
  <dimension ref="A1:AO46"/>
  <sheetViews>
    <sheetView zoomScaleNormal="100" workbookViewId="0">
      <selection activeCell="V13" sqref="V13"/>
    </sheetView>
  </sheetViews>
  <sheetFormatPr defaultColWidth="8.88671875" defaultRowHeight="13.2" x14ac:dyDescent="0.25"/>
  <cols>
    <col min="1" max="1" width="0.6640625" style="191" customWidth="1"/>
    <col min="2" max="6" width="8.88671875" style="191" customWidth="1"/>
    <col min="7" max="7" width="2.5546875" style="191" customWidth="1"/>
    <col min="8" max="8" width="12.33203125" style="191" customWidth="1"/>
    <col min="9" max="9" width="1" style="191" customWidth="1"/>
    <col min="10" max="10" width="12.33203125" style="191" customWidth="1"/>
    <col min="11" max="11" width="1" style="191" customWidth="1"/>
    <col min="12" max="12" width="12.33203125" style="191" customWidth="1"/>
    <col min="13" max="13" width="1" style="191" customWidth="1"/>
    <col min="14" max="14" width="12.33203125" style="191" customWidth="1"/>
    <col min="15" max="15" width="1" style="191" customWidth="1"/>
    <col min="16" max="16" width="12.33203125" style="205" hidden="1" customWidth="1"/>
    <col min="17" max="17" width="1" style="191" hidden="1" customWidth="1"/>
    <col min="18" max="18" width="12.33203125" style="205" hidden="1" customWidth="1"/>
    <col min="19" max="19" width="1" style="191" hidden="1" customWidth="1"/>
    <col min="20" max="20" width="12.33203125" style="205" hidden="1" customWidth="1"/>
    <col min="21" max="21" width="1" style="205" hidden="1" customWidth="1"/>
    <col min="22" max="22" width="14.109375" style="191" customWidth="1"/>
    <col min="23" max="23" width="1" style="191" customWidth="1"/>
    <col min="24" max="24" width="82.44140625" style="191" customWidth="1"/>
    <col min="25" max="25" width="8.88671875" style="191" customWidth="1"/>
    <col min="26" max="16384" width="8.88671875" style="191"/>
  </cols>
  <sheetData>
    <row r="1" spans="1:41" x14ac:dyDescent="0.25">
      <c r="A1" s="192" t="s">
        <v>162</v>
      </c>
      <c r="B1" s="192" t="s">
        <v>163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200"/>
      <c r="Q1" s="193"/>
      <c r="R1" s="200"/>
      <c r="S1" s="193"/>
      <c r="T1" s="200"/>
      <c r="U1" s="200"/>
      <c r="V1" s="193"/>
      <c r="W1" s="193"/>
      <c r="X1" s="193"/>
      <c r="Y1" s="193"/>
    </row>
    <row r="2" spans="1:41" x14ac:dyDescent="0.25">
      <c r="A2" s="193"/>
      <c r="B2" s="193" t="s">
        <v>288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200"/>
      <c r="Q2" s="193"/>
      <c r="R2" s="200"/>
      <c r="S2" s="193"/>
      <c r="T2" s="200"/>
      <c r="U2" s="200"/>
      <c r="V2" s="193"/>
      <c r="W2" s="193"/>
      <c r="X2" s="193"/>
      <c r="Y2" s="193"/>
    </row>
    <row r="3" spans="1:41" x14ac:dyDescent="0.2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200"/>
      <c r="Q3" s="193"/>
      <c r="R3" s="200"/>
      <c r="S3" s="193"/>
      <c r="T3" s="200"/>
      <c r="U3" s="200"/>
      <c r="V3" s="193"/>
      <c r="W3" s="193"/>
      <c r="X3" s="193"/>
      <c r="Y3" s="193"/>
    </row>
    <row r="4" spans="1:41" s="3" customFormat="1" x14ac:dyDescent="0.25">
      <c r="A4" s="44"/>
      <c r="B4" s="193"/>
      <c r="C4" s="193"/>
      <c r="D4" s="193"/>
      <c r="E4" s="193"/>
      <c r="F4" s="193"/>
      <c r="G4" s="193"/>
      <c r="H4" s="165" t="str">
        <f>'Orcamento do FLA '!H6</f>
        <v>Atividade 1</v>
      </c>
      <c r="I4" s="54"/>
      <c r="J4" s="165" t="str">
        <f>'Orcamento do FLA '!J6</f>
        <v>Atividade 2</v>
      </c>
      <c r="K4" s="54"/>
      <c r="L4" s="165" t="str">
        <f>'Orcamento do FLA '!L6</f>
        <v>Atividade 3</v>
      </c>
      <c r="M4" s="53"/>
      <c r="N4" s="165" t="str">
        <f>'Orcamento do FLA '!N6</f>
        <v>Atividade 4</v>
      </c>
      <c r="O4" s="54"/>
      <c r="P4" s="165" t="str">
        <f>'Orcamento do FLA '!P6</f>
        <v>Atividade 5</v>
      </c>
      <c r="Q4" s="54"/>
      <c r="R4" s="165" t="str">
        <f>'Orcamento do FLA '!R6</f>
        <v>Actividade 6</v>
      </c>
      <c r="S4" s="53"/>
      <c r="T4" s="165" t="str">
        <f>'Orcamento do FLA '!T6</f>
        <v>Atividade 7</v>
      </c>
      <c r="U4" s="53"/>
      <c r="V4" s="165" t="s">
        <v>14</v>
      </c>
      <c r="W4" s="44"/>
      <c r="X4" s="44"/>
      <c r="Y4" s="44"/>
    </row>
    <row r="5" spans="1:41" s="3" customFormat="1" ht="11.4" x14ac:dyDescent="0.2">
      <c r="A5" s="44"/>
      <c r="B5" s="45"/>
      <c r="C5" s="45"/>
      <c r="D5" s="45"/>
      <c r="E5" s="45"/>
      <c r="F5" s="45"/>
      <c r="G5" s="44"/>
      <c r="H5" s="44"/>
      <c r="I5" s="33"/>
      <c r="J5" s="44"/>
      <c r="K5" s="33"/>
      <c r="L5" s="44"/>
      <c r="M5" s="33"/>
      <c r="N5" s="44"/>
      <c r="O5" s="44"/>
      <c r="P5" s="201"/>
      <c r="Q5" s="44"/>
      <c r="R5" s="201"/>
      <c r="S5" s="44"/>
      <c r="T5" s="201"/>
      <c r="U5" s="201"/>
      <c r="V5" s="44"/>
      <c r="W5" s="44"/>
      <c r="X5" s="27"/>
      <c r="Y5" s="27"/>
      <c r="Z5" s="14"/>
      <c r="AA5" s="14"/>
      <c r="AB5" s="14"/>
      <c r="AC5" s="14"/>
      <c r="AD5" s="14"/>
      <c r="AE5" s="14"/>
      <c r="AF5" s="14"/>
    </row>
    <row r="6" spans="1:41" s="3" customFormat="1" ht="12" x14ac:dyDescent="0.2">
      <c r="A6" s="44"/>
      <c r="B6" s="508" t="s">
        <v>164</v>
      </c>
      <c r="C6" s="509"/>
      <c r="D6" s="509"/>
      <c r="E6" s="509"/>
      <c r="F6" s="510"/>
      <c r="G6" s="44"/>
      <c r="H6" s="44"/>
      <c r="I6" s="33"/>
      <c r="J6" s="44"/>
      <c r="K6" s="33"/>
      <c r="L6" s="44"/>
      <c r="M6" s="33"/>
      <c r="N6" s="44"/>
      <c r="O6" s="44"/>
      <c r="P6" s="201"/>
      <c r="Q6" s="44"/>
      <c r="R6" s="201"/>
      <c r="S6" s="44"/>
      <c r="T6" s="201"/>
      <c r="U6" s="201"/>
      <c r="V6" s="44"/>
      <c r="W6" s="44"/>
      <c r="X6" s="44"/>
      <c r="Y6" s="44"/>
    </row>
    <row r="7" spans="1:41" s="3" customFormat="1" ht="11.4" x14ac:dyDescent="0.2">
      <c r="A7" s="44"/>
      <c r="B7" s="45" t="s">
        <v>165</v>
      </c>
      <c r="C7" s="45"/>
      <c r="D7" s="45"/>
      <c r="E7" s="45"/>
      <c r="F7" s="45"/>
      <c r="G7" s="44"/>
      <c r="H7" s="368">
        <f>('Orcamento do FLA '!H$73+'Orcamento do FLA '!H$70)*'Orcamento do FLA '!H26</f>
        <v>0</v>
      </c>
      <c r="I7" s="369"/>
      <c r="J7" s="368">
        <f>('Orcamento do FLA '!J$73+'Orcamento do FLA '!J$70)*'Orcamento do FLA '!J26</f>
        <v>0</v>
      </c>
      <c r="K7" s="370"/>
      <c r="L7" s="368">
        <f>('Orcamento do FLA '!L$73+'Orcamento do FLA '!L$70)*'Orcamento do FLA '!L26</f>
        <v>0</v>
      </c>
      <c r="M7" s="370"/>
      <c r="N7" s="368">
        <f>('Orcamento do FLA '!N$73+'Orcamento do FLA '!N$70)*'Orcamento do FLA '!N26</f>
        <v>0</v>
      </c>
      <c r="O7" s="369"/>
      <c r="P7" s="368">
        <f>('Orcamento do FLA '!P$73+'Orcamento do FLA '!P$70)*'Orcamento do FLA '!P26</f>
        <v>0</v>
      </c>
      <c r="Q7" s="369"/>
      <c r="R7" s="368">
        <f>('Orcamento do FLA '!R$73+'Orcamento do FLA '!R$70)*'Orcamento do FLA '!R26</f>
        <v>0</v>
      </c>
      <c r="S7" s="369"/>
      <c r="T7" s="368">
        <f>('Orcamento do FLA '!T$73+'Orcamento do FLA '!T$70)*'Orcamento do FLA '!T26</f>
        <v>0</v>
      </c>
      <c r="U7" s="371"/>
      <c r="V7" s="368">
        <f>SUM(H7:T7)</f>
        <v>0</v>
      </c>
      <c r="W7" s="44"/>
      <c r="X7" s="44" t="s">
        <v>166</v>
      </c>
      <c r="Y7" s="44"/>
      <c r="AG7" s="14"/>
    </row>
    <row r="8" spans="1:41" s="3" customFormat="1" ht="11.4" x14ac:dyDescent="0.2">
      <c r="A8" s="44"/>
      <c r="B8" s="389" t="s">
        <v>167</v>
      </c>
      <c r="C8" s="45"/>
      <c r="D8" s="45"/>
      <c r="E8" s="45"/>
      <c r="F8" s="45"/>
      <c r="G8" s="44"/>
      <c r="H8" s="372">
        <f>'Orcamento do FLA '!H15+'Orcamento do FLA '!H17+'Orcamento do FLA '!H19+'Orcamento do FLA '!H20+'Orcamento do FLA '!H22</f>
        <v>0</v>
      </c>
      <c r="I8" s="373"/>
      <c r="J8" s="372">
        <f>'Orcamento do FLA '!J15+'Orcamento do FLA '!J17+'Orcamento do FLA '!J19+'Orcamento do FLA '!J20+'Orcamento do FLA '!J22</f>
        <v>0</v>
      </c>
      <c r="K8" s="374"/>
      <c r="L8" s="372">
        <f>'Orcamento do FLA '!L15+'Orcamento do FLA '!L17+'Orcamento do FLA '!L19+'Orcamento do FLA '!L20+'Orcamento do FLA '!L22</f>
        <v>0</v>
      </c>
      <c r="M8" s="374"/>
      <c r="N8" s="372">
        <f>'Orcamento do FLA '!N15+'Orcamento do FLA '!N17+'Orcamento do FLA '!N19+'Orcamento do FLA '!N20+'Orcamento do FLA '!N22</f>
        <v>0</v>
      </c>
      <c r="O8" s="373"/>
      <c r="P8" s="372">
        <f>'Orcamento do FLA '!P15+'Orcamento do FLA '!P17+'Orcamento do FLA '!P19+'Orcamento do FLA '!P20+'Orcamento do FLA '!P22</f>
        <v>0</v>
      </c>
      <c r="Q8" s="373"/>
      <c r="R8" s="372">
        <f>'Orcamento do FLA '!R15+'Orcamento do FLA '!R17+'Orcamento do FLA '!R19+'Orcamento do FLA '!R20+'Orcamento do FLA '!R22</f>
        <v>0</v>
      </c>
      <c r="S8" s="373"/>
      <c r="T8" s="372">
        <f>'Orcamento do FLA '!T15+'Orcamento do FLA '!T17+'Orcamento do FLA '!T19+'Orcamento do FLA '!T20+'Orcamento do FLA '!T22</f>
        <v>0</v>
      </c>
      <c r="U8" s="375"/>
      <c r="V8" s="372">
        <f>SUM(H8:T8)</f>
        <v>0</v>
      </c>
      <c r="W8" s="44"/>
      <c r="X8" s="390" t="s">
        <v>168</v>
      </c>
      <c r="Y8" s="44"/>
      <c r="AG8" s="14"/>
    </row>
    <row r="9" spans="1:41" s="3" customFormat="1" ht="11.4" x14ac:dyDescent="0.2">
      <c r="A9" s="44"/>
      <c r="B9" s="389" t="s">
        <v>169</v>
      </c>
      <c r="C9" s="45"/>
      <c r="D9" s="45"/>
      <c r="E9" s="45"/>
      <c r="F9" s="45"/>
      <c r="G9" s="44"/>
      <c r="H9" s="372">
        <f>'Orcamento do FLA '!H16+'Orcamento do FLA '!H18+'Orcamento do FLA '!H21+'Orcamento do FLA '!H23</f>
        <v>0</v>
      </c>
      <c r="I9" s="373"/>
      <c r="J9" s="372">
        <f>'Orcamento do FLA '!J16+'Orcamento do FLA '!J18+'Orcamento do FLA '!J21+'Orcamento do FLA '!J23</f>
        <v>0</v>
      </c>
      <c r="K9" s="374"/>
      <c r="L9" s="372">
        <f>'Orcamento do FLA '!L16+'Orcamento do FLA '!L18+'Orcamento do FLA '!L21+'Orcamento do FLA '!L23</f>
        <v>0</v>
      </c>
      <c r="M9" s="374"/>
      <c r="N9" s="372">
        <f>'Orcamento do FLA '!N16+'Orcamento do FLA '!N18+'Orcamento do FLA '!N21+'Orcamento do FLA '!N23</f>
        <v>0</v>
      </c>
      <c r="O9" s="373"/>
      <c r="P9" s="372">
        <f>'Orcamento do FLA '!P16+'Orcamento do FLA '!P18+'Orcamento do FLA '!P21+'Orcamento do FLA '!P23</f>
        <v>0</v>
      </c>
      <c r="Q9" s="373"/>
      <c r="R9" s="372">
        <f>'Orcamento do FLA '!R16+'Orcamento do FLA '!R18+'Orcamento do FLA '!R21+'Orcamento do FLA '!R23</f>
        <v>0</v>
      </c>
      <c r="S9" s="373"/>
      <c r="T9" s="372">
        <f>'Orcamento do FLA '!T16+'Orcamento do FLA '!T18+'Orcamento do FLA '!T21+'Orcamento do FLA '!T23</f>
        <v>0</v>
      </c>
      <c r="U9" s="375"/>
      <c r="V9" s="372">
        <f>SUM(H9:T9)</f>
        <v>0</v>
      </c>
      <c r="W9" s="44"/>
      <c r="X9" s="390" t="s">
        <v>170</v>
      </c>
      <c r="Y9" s="44"/>
      <c r="AG9" s="14"/>
    </row>
    <row r="10" spans="1:41" s="3" customFormat="1" ht="11.4" x14ac:dyDescent="0.2">
      <c r="A10" s="44"/>
      <c r="B10" s="45" t="s">
        <v>171</v>
      </c>
      <c r="C10" s="45"/>
      <c r="D10" s="45"/>
      <c r="E10" s="45"/>
      <c r="F10" s="45"/>
      <c r="G10" s="44"/>
      <c r="H10" s="376">
        <f>'Orcamento do FLA '!H24</f>
        <v>0</v>
      </c>
      <c r="I10" s="369"/>
      <c r="J10" s="376">
        <f>'Orcamento do FLA '!J24</f>
        <v>0</v>
      </c>
      <c r="K10" s="370"/>
      <c r="L10" s="376">
        <f>'Orcamento do FLA '!L24</f>
        <v>0</v>
      </c>
      <c r="M10" s="370"/>
      <c r="N10" s="376">
        <f>'Orcamento do FLA '!N24</f>
        <v>0</v>
      </c>
      <c r="O10" s="369"/>
      <c r="P10" s="376">
        <f>'Orcamento do FLA '!P24</f>
        <v>0</v>
      </c>
      <c r="Q10" s="369"/>
      <c r="R10" s="376">
        <f>'Orcamento do FLA '!R24</f>
        <v>0</v>
      </c>
      <c r="S10" s="369"/>
      <c r="T10" s="376">
        <f>'Orcamento do FLA '!T24</f>
        <v>0</v>
      </c>
      <c r="U10" s="371"/>
      <c r="V10" s="376">
        <f>SUM(H10:T10)</f>
        <v>0</v>
      </c>
      <c r="W10" s="44"/>
      <c r="X10" s="44" t="s">
        <v>172</v>
      </c>
      <c r="Y10" s="44"/>
    </row>
    <row r="11" spans="1:41" s="3" customFormat="1" ht="12" x14ac:dyDescent="0.2">
      <c r="A11" s="44"/>
      <c r="B11" s="144" t="s">
        <v>173</v>
      </c>
      <c r="C11" s="99"/>
      <c r="D11" s="99"/>
      <c r="E11" s="99"/>
      <c r="F11" s="99"/>
      <c r="G11" s="44"/>
      <c r="H11" s="209">
        <f>H10+H7</f>
        <v>0</v>
      </c>
      <c r="I11" s="25"/>
      <c r="J11" s="209">
        <f>J10+J7</f>
        <v>0</v>
      </c>
      <c r="K11" s="25"/>
      <c r="L11" s="209">
        <f>L10+L7</f>
        <v>0</v>
      </c>
      <c r="M11" s="25"/>
      <c r="N11" s="209">
        <f>N10+N7</f>
        <v>0</v>
      </c>
      <c r="O11" s="25"/>
      <c r="P11" s="209">
        <f>P10+P7</f>
        <v>0</v>
      </c>
      <c r="Q11" s="25"/>
      <c r="R11" s="209">
        <f>R10+R7</f>
        <v>0</v>
      </c>
      <c r="S11" s="25"/>
      <c r="T11" s="209">
        <f>T10+T7</f>
        <v>0</v>
      </c>
      <c r="U11" s="207"/>
      <c r="V11" s="209">
        <f>V10+V7</f>
        <v>0</v>
      </c>
      <c r="W11" s="44"/>
      <c r="X11" s="27"/>
      <c r="Y11" s="27"/>
      <c r="Z11" s="14"/>
      <c r="AA11" s="14"/>
      <c r="AB11" s="14"/>
      <c r="AC11" s="14"/>
      <c r="AD11" s="14"/>
      <c r="AE11" s="14"/>
      <c r="AF11" s="14"/>
    </row>
    <row r="12" spans="1:41" s="3" customFormat="1" ht="4.95" customHeight="1" x14ac:dyDescent="0.2">
      <c r="A12" s="44"/>
      <c r="B12" s="45"/>
      <c r="C12" s="45"/>
      <c r="D12" s="45"/>
      <c r="E12" s="45"/>
      <c r="F12" s="45"/>
      <c r="G12" s="44"/>
      <c r="H12" s="98"/>
      <c r="I12" s="98"/>
      <c r="J12" s="98"/>
      <c r="K12" s="98"/>
      <c r="L12" s="98"/>
      <c r="M12" s="98"/>
      <c r="N12" s="98"/>
      <c r="O12" s="98"/>
      <c r="P12" s="202"/>
      <c r="Q12" s="98"/>
      <c r="R12" s="202"/>
      <c r="S12" s="98"/>
      <c r="T12" s="202"/>
      <c r="U12" s="202"/>
      <c r="V12" s="98"/>
      <c r="W12" s="44"/>
      <c r="X12" s="27"/>
      <c r="Y12" s="27"/>
      <c r="Z12" s="14"/>
      <c r="AA12" s="14"/>
      <c r="AB12" s="14"/>
      <c r="AC12" s="14"/>
      <c r="AD12" s="14"/>
      <c r="AE12" s="14"/>
      <c r="AF12" s="14"/>
    </row>
    <row r="13" spans="1:41" s="146" customFormat="1" ht="9.6" customHeight="1" x14ac:dyDescent="0.2">
      <c r="A13" s="147"/>
      <c r="B13" s="239" t="s">
        <v>287</v>
      </c>
      <c r="C13" s="240"/>
      <c r="D13" s="240"/>
      <c r="E13" s="240"/>
      <c r="F13" s="240"/>
      <c r="G13" s="240"/>
      <c r="H13" s="242">
        <f>'Orcamento do FLA '!H25</f>
        <v>0</v>
      </c>
      <c r="I13" s="242"/>
      <c r="J13" s="242">
        <f>'Orcamento do FLA '!J25</f>
        <v>0</v>
      </c>
      <c r="K13" s="242"/>
      <c r="L13" s="242">
        <f>'Orcamento do FLA '!L25</f>
        <v>0</v>
      </c>
      <c r="M13" s="242"/>
      <c r="N13" s="242">
        <f>'Orcamento do FLA '!N25</f>
        <v>0</v>
      </c>
      <c r="O13" s="242"/>
      <c r="P13" s="242">
        <f>'Orcamento do FLA '!P25</f>
        <v>0</v>
      </c>
      <c r="Q13" s="242"/>
      <c r="R13" s="242">
        <f>'Orcamento do FLA '!R25</f>
        <v>0</v>
      </c>
      <c r="S13" s="242"/>
      <c r="T13" s="242">
        <f>'Orcamento do FLA '!T25</f>
        <v>0</v>
      </c>
      <c r="U13" s="243"/>
      <c r="V13" s="244">
        <f>IFERROR(('Orcamento do FLA '!V15+'Orcamento do FLA '!V17+'Orcamento do FLA '!V19+'Orcamento do FLA '!V20+'Orcamento do FLA '!V22)/'Orcamento do FLA '!V9,0)</f>
        <v>0</v>
      </c>
      <c r="W13" s="147"/>
      <c r="X13" s="148"/>
      <c r="Y13" s="148"/>
      <c r="Z13" s="149"/>
      <c r="AA13" s="149"/>
      <c r="AB13" s="149"/>
      <c r="AC13" s="149"/>
      <c r="AD13" s="149"/>
      <c r="AE13" s="149"/>
      <c r="AF13" s="149"/>
      <c r="AG13" s="14"/>
      <c r="AH13" s="3"/>
      <c r="AI13" s="3"/>
      <c r="AJ13" s="3"/>
      <c r="AK13" s="3"/>
      <c r="AL13" s="3"/>
      <c r="AM13" s="3"/>
      <c r="AN13" s="3"/>
      <c r="AO13" s="3"/>
    </row>
    <row r="14" spans="1:41" s="3" customFormat="1" ht="11.4" x14ac:dyDescent="0.2">
      <c r="A14" s="44"/>
      <c r="B14" s="45"/>
      <c r="C14" s="45"/>
      <c r="D14" s="45"/>
      <c r="E14" s="45"/>
      <c r="F14" s="45"/>
      <c r="G14" s="44"/>
      <c r="H14" s="98"/>
      <c r="I14" s="98"/>
      <c r="J14" s="98"/>
      <c r="K14" s="98"/>
      <c r="L14" s="98"/>
      <c r="M14" s="98"/>
      <c r="N14" s="98"/>
      <c r="O14" s="98"/>
      <c r="P14" s="202"/>
      <c r="Q14" s="98"/>
      <c r="R14" s="202"/>
      <c r="S14" s="98"/>
      <c r="T14" s="202"/>
      <c r="U14" s="202"/>
      <c r="V14" s="98"/>
      <c r="W14" s="44"/>
      <c r="X14" s="27"/>
      <c r="Y14" s="27"/>
      <c r="Z14" s="14"/>
      <c r="AA14" s="14"/>
      <c r="AB14" s="14"/>
      <c r="AC14" s="14"/>
      <c r="AD14" s="14"/>
      <c r="AE14" s="14"/>
      <c r="AF14" s="14"/>
      <c r="AG14" s="149"/>
      <c r="AH14" s="146"/>
      <c r="AI14" s="146"/>
      <c r="AJ14" s="146"/>
      <c r="AK14" s="146"/>
      <c r="AL14" s="146"/>
      <c r="AM14" s="146"/>
      <c r="AN14" s="146"/>
      <c r="AO14" s="146"/>
    </row>
    <row r="15" spans="1:41" s="3" customFormat="1" ht="11.4" x14ac:dyDescent="0.2">
      <c r="A15" s="44"/>
      <c r="B15" s="99"/>
      <c r="C15" s="99"/>
      <c r="D15" s="99"/>
      <c r="E15" s="99"/>
      <c r="F15" s="99"/>
      <c r="G15" s="150"/>
      <c r="H15" s="151"/>
      <c r="I15" s="151"/>
      <c r="J15" s="151"/>
      <c r="K15" s="151"/>
      <c r="L15" s="151"/>
      <c r="M15" s="151"/>
      <c r="N15" s="151"/>
      <c r="O15" s="151"/>
      <c r="P15" s="203"/>
      <c r="Q15" s="151"/>
      <c r="R15" s="203"/>
      <c r="S15" s="151"/>
      <c r="T15" s="203"/>
      <c r="U15" s="203"/>
      <c r="V15" s="151"/>
      <c r="W15" s="44"/>
      <c r="X15" s="27"/>
      <c r="Y15" s="27"/>
      <c r="Z15" s="14"/>
      <c r="AA15" s="14"/>
      <c r="AB15" s="14"/>
      <c r="AC15" s="14"/>
      <c r="AD15" s="14"/>
      <c r="AE15" s="14"/>
      <c r="AF15" s="14"/>
      <c r="AG15" s="149"/>
      <c r="AH15" s="146"/>
      <c r="AI15" s="146"/>
      <c r="AJ15" s="146"/>
      <c r="AK15" s="146"/>
      <c r="AL15" s="146"/>
      <c r="AM15" s="146"/>
      <c r="AN15" s="146"/>
      <c r="AO15" s="146"/>
    </row>
    <row r="16" spans="1:41" s="3" customFormat="1" ht="12" x14ac:dyDescent="0.2">
      <c r="A16" s="44"/>
      <c r="B16" s="508" t="s">
        <v>174</v>
      </c>
      <c r="C16" s="509"/>
      <c r="D16" s="509"/>
      <c r="E16" s="509"/>
      <c r="F16" s="510"/>
      <c r="G16" s="44"/>
      <c r="H16" s="98"/>
      <c r="I16" s="98"/>
      <c r="J16" s="98"/>
      <c r="K16" s="98"/>
      <c r="L16" s="98"/>
      <c r="M16" s="98"/>
      <c r="N16" s="98"/>
      <c r="O16" s="98"/>
      <c r="P16" s="202"/>
      <c r="Q16" s="98"/>
      <c r="R16" s="202"/>
      <c r="S16" s="98"/>
      <c r="T16" s="202"/>
      <c r="U16" s="202"/>
      <c r="V16" s="98"/>
      <c r="W16" s="44"/>
      <c r="X16" s="44"/>
      <c r="Y16" s="44"/>
      <c r="AG16" s="14"/>
    </row>
    <row r="17" spans="1:41" s="3" customFormat="1" ht="11.4" x14ac:dyDescent="0.2">
      <c r="A17" s="44"/>
      <c r="B17" s="45" t="s">
        <v>165</v>
      </c>
      <c r="C17" s="45"/>
      <c r="D17" s="45"/>
      <c r="E17" s="45"/>
      <c r="F17" s="45"/>
      <c r="G17" s="44"/>
      <c r="H17" s="206">
        <f>('Orcamento do FLA '!H$73+'Orcamento do FLA '!H$70)*'Orcamento do FLA '!H34</f>
        <v>0</v>
      </c>
      <c r="I17" s="25"/>
      <c r="J17" s="206">
        <f>('Orcamento do FLA '!J$73+'Orcamento do FLA '!J$70)*'Orcamento do FLA '!J34</f>
        <v>0</v>
      </c>
      <c r="K17" s="33"/>
      <c r="L17" s="206">
        <f>('Orcamento do FLA '!L$73+'Orcamento do FLA '!L$70)*'Orcamento do FLA '!L34</f>
        <v>0</v>
      </c>
      <c r="M17" s="33"/>
      <c r="N17" s="206">
        <f>('Orcamento do FLA '!N$73+'Orcamento do FLA '!N$70)*'Orcamento do FLA '!N34</f>
        <v>0</v>
      </c>
      <c r="O17" s="25"/>
      <c r="P17" s="206">
        <f>('Orcamento do FLA '!P$73+'Orcamento do FLA '!P$70)*'Orcamento do FLA '!P34</f>
        <v>0</v>
      </c>
      <c r="Q17" s="25"/>
      <c r="R17" s="206">
        <f>('Orcamento do FLA '!R$73+'Orcamento do FLA '!R$70)*'Orcamento do FLA '!R34</f>
        <v>0</v>
      </c>
      <c r="S17" s="25"/>
      <c r="T17" s="206">
        <f>('Orcamento do FLA '!T$73+'Orcamento do FLA '!T$70)*'Orcamento do FLA '!T34</f>
        <v>0</v>
      </c>
      <c r="U17" s="207"/>
      <c r="V17" s="206">
        <f>SUM(H17:T17)</f>
        <v>0</v>
      </c>
      <c r="W17" s="44"/>
      <c r="X17" s="44" t="s">
        <v>166</v>
      </c>
      <c r="Y17" s="44"/>
      <c r="AG17" s="14"/>
    </row>
    <row r="18" spans="1:41" s="3" customFormat="1" ht="11.4" x14ac:dyDescent="0.2">
      <c r="A18" s="44"/>
      <c r="B18" s="45" t="s">
        <v>171</v>
      </c>
      <c r="C18" s="45"/>
      <c r="D18" s="45"/>
      <c r="E18" s="45"/>
      <c r="F18" s="45"/>
      <c r="G18" s="44"/>
      <c r="H18" s="208">
        <f>'Orcamento do FLA '!H33</f>
        <v>0</v>
      </c>
      <c r="I18" s="25"/>
      <c r="J18" s="208">
        <f>'Orcamento do FLA '!J33</f>
        <v>0</v>
      </c>
      <c r="K18" s="33"/>
      <c r="L18" s="208">
        <f>'Orcamento do FLA '!L33</f>
        <v>0</v>
      </c>
      <c r="M18" s="33"/>
      <c r="N18" s="208">
        <f>'Orcamento do FLA '!N33</f>
        <v>0</v>
      </c>
      <c r="O18" s="25"/>
      <c r="P18" s="208">
        <f>'Orcamento do FLA '!P33</f>
        <v>0</v>
      </c>
      <c r="Q18" s="25"/>
      <c r="R18" s="208">
        <f>'Orcamento do FLA '!R33</f>
        <v>0</v>
      </c>
      <c r="S18" s="25"/>
      <c r="T18" s="208">
        <f>'Orcamento do FLA '!T33</f>
        <v>0</v>
      </c>
      <c r="U18" s="207"/>
      <c r="V18" s="208">
        <f>SUM(H18:T18)</f>
        <v>0</v>
      </c>
      <c r="W18" s="44"/>
      <c r="X18" s="44" t="s">
        <v>175</v>
      </c>
      <c r="Y18" s="44"/>
    </row>
    <row r="19" spans="1:41" s="3" customFormat="1" ht="12" x14ac:dyDescent="0.2">
      <c r="A19" s="44"/>
      <c r="B19" s="144" t="s">
        <v>173</v>
      </c>
      <c r="C19" s="99"/>
      <c r="D19" s="99"/>
      <c r="E19" s="99"/>
      <c r="F19" s="99"/>
      <c r="G19" s="44"/>
      <c r="H19" s="209">
        <f>SUM(H17:H18)</f>
        <v>0</v>
      </c>
      <c r="I19" s="25"/>
      <c r="J19" s="209">
        <f>SUM(J17:J18)</f>
        <v>0</v>
      </c>
      <c r="K19" s="25"/>
      <c r="L19" s="209">
        <f>SUM(L17:L18)</f>
        <v>0</v>
      </c>
      <c r="M19" s="25"/>
      <c r="N19" s="209">
        <f>SUM(N17:N18)</f>
        <v>0</v>
      </c>
      <c r="O19" s="25"/>
      <c r="P19" s="209">
        <f>SUM(P17:P18)</f>
        <v>0</v>
      </c>
      <c r="Q19" s="25"/>
      <c r="R19" s="209">
        <f>SUM(R17:R18)</f>
        <v>0</v>
      </c>
      <c r="S19" s="25"/>
      <c r="T19" s="209">
        <f>SUM(T17:T18)</f>
        <v>0</v>
      </c>
      <c r="U19" s="207"/>
      <c r="V19" s="209">
        <f>SUM(V17:V18)</f>
        <v>0</v>
      </c>
      <c r="W19" s="44"/>
      <c r="X19" s="27"/>
      <c r="Y19" s="27"/>
      <c r="Z19" s="14"/>
      <c r="AA19" s="14"/>
      <c r="AB19" s="14"/>
      <c r="AC19" s="14"/>
      <c r="AD19" s="14"/>
      <c r="AE19" s="14"/>
      <c r="AF19" s="14"/>
    </row>
    <row r="20" spans="1:41" s="3" customFormat="1" ht="4.95" customHeight="1" x14ac:dyDescent="0.2">
      <c r="A20" s="44"/>
      <c r="B20" s="45"/>
      <c r="C20" s="45"/>
      <c r="D20" s="45"/>
      <c r="E20" s="45"/>
      <c r="F20" s="45"/>
      <c r="G20" s="44"/>
      <c r="H20" s="98"/>
      <c r="I20" s="98"/>
      <c r="J20" s="98"/>
      <c r="K20" s="98"/>
      <c r="L20" s="98"/>
      <c r="M20" s="98"/>
      <c r="N20" s="98"/>
      <c r="O20" s="98"/>
      <c r="P20" s="202"/>
      <c r="Q20" s="98"/>
      <c r="R20" s="202"/>
      <c r="S20" s="98"/>
      <c r="T20" s="202"/>
      <c r="U20" s="202"/>
      <c r="V20" s="98"/>
      <c r="W20" s="44"/>
      <c r="X20" s="27"/>
      <c r="Y20" s="27"/>
      <c r="Z20" s="14"/>
      <c r="AA20" s="14"/>
      <c r="AB20" s="14"/>
      <c r="AC20" s="14"/>
      <c r="AD20" s="14"/>
      <c r="AE20" s="14"/>
      <c r="AF20" s="14"/>
    </row>
    <row r="21" spans="1:41" s="146" customFormat="1" ht="9.6" customHeight="1" x14ac:dyDescent="0.2">
      <c r="A21" s="147"/>
      <c r="B21" s="239" t="s">
        <v>176</v>
      </c>
      <c r="C21" s="240"/>
      <c r="D21" s="240"/>
      <c r="E21" s="240"/>
      <c r="F21" s="240"/>
      <c r="G21" s="241"/>
      <c r="H21" s="245">
        <f>IF(OR(,H18=0,'Orcamento do FLA '!H$11=0),0,H18/'Orcamento do FLA '!H$11)</f>
        <v>0</v>
      </c>
      <c r="I21" s="245"/>
      <c r="J21" s="245">
        <f>IF(OR(,J18=0,'Orcamento do FLA '!J$11=0),0,J18/'Orcamento do FLA '!J$11)</f>
        <v>0</v>
      </c>
      <c r="K21" s="245">
        <f>IF(OR(,K18=0,'Orcamento do FLA '!K$11=0),0,K18/'Orcamento do FLA '!K$11)</f>
        <v>0</v>
      </c>
      <c r="L21" s="245">
        <f>IF(OR(,L18=0,'Orcamento do FLA '!L$11=0),0,L18/'Orcamento do FLA '!L$11)</f>
        <v>0</v>
      </c>
      <c r="M21" s="245">
        <f>IF(OR(,M18=0,'Orcamento do FLA '!M$11=0),0,M18/'Orcamento do FLA '!M$11)</f>
        <v>0</v>
      </c>
      <c r="N21" s="245">
        <f>IF(OR(,N18=0,'Orcamento do FLA '!N$11=0),0,N18/'Orcamento do FLA '!N$11)</f>
        <v>0</v>
      </c>
      <c r="O21" s="245">
        <f>IF(OR(,O18=0,'Orcamento do FLA '!U$11=0),0,O18/'Orcamento do FLA '!U$11)</f>
        <v>0</v>
      </c>
      <c r="P21" s="245">
        <f>IF(OR(,P18=0,'Orcamento do FLA '!P$11=0),0,P18/'Orcamento do FLA '!P$11)</f>
        <v>0</v>
      </c>
      <c r="Q21" s="245">
        <f>IF(OR(,Q18=0,'Orcamento do FLA '!W$11=0),0,Q18/'Orcamento do FLA '!W$11)</f>
        <v>0</v>
      </c>
      <c r="R21" s="245">
        <f>IF(OR(,R18=0,'Orcamento do FLA '!R$11=0),0,R18/'Orcamento do FLA '!R$11)</f>
        <v>0</v>
      </c>
      <c r="S21" s="245">
        <f>IF(OR(,S18=0,'Orcamento do FLA '!Y$11=0),0,S18/'Orcamento do FLA '!Y$11)</f>
        <v>0</v>
      </c>
      <c r="T21" s="245">
        <f>IF(OR(,T18=0,'Orcamento do FLA '!T$11=0),0,T18/'Orcamento do FLA '!T$11)</f>
        <v>0</v>
      </c>
      <c r="U21" s="246">
        <f>IF(OR(,U18=0,'Orcamento do FLA '!W$11=0),0,U18/'Orcamento do FLA '!W$11)</f>
        <v>0</v>
      </c>
      <c r="V21" s="247">
        <f>IF(OR(,V18=0,'Orcamento do FLA '!V$11=0),0,V18/'Orcamento do FLA '!V$11)</f>
        <v>0</v>
      </c>
      <c r="W21" s="147"/>
      <c r="X21" s="148"/>
      <c r="Y21" s="148"/>
      <c r="Z21" s="149"/>
      <c r="AA21" s="149"/>
      <c r="AB21" s="149"/>
      <c r="AC21" s="149"/>
      <c r="AD21" s="149"/>
      <c r="AE21" s="149"/>
      <c r="AF21" s="149"/>
      <c r="AG21" s="14"/>
      <c r="AH21" s="3"/>
      <c r="AI21" s="3"/>
      <c r="AJ21" s="3"/>
      <c r="AK21" s="3"/>
      <c r="AL21" s="3"/>
      <c r="AM21" s="3"/>
      <c r="AN21" s="3"/>
      <c r="AO21" s="3"/>
    </row>
    <row r="22" spans="1:41" s="3" customFormat="1" ht="11.4" x14ac:dyDescent="0.2">
      <c r="A22" s="44"/>
      <c r="B22" s="45"/>
      <c r="C22" s="45"/>
      <c r="D22" s="45"/>
      <c r="E22" s="45"/>
      <c r="F22" s="45"/>
      <c r="G22" s="44"/>
      <c r="H22" s="98"/>
      <c r="I22" s="98"/>
      <c r="J22" s="98"/>
      <c r="K22" s="98"/>
      <c r="L22" s="98"/>
      <c r="M22" s="98"/>
      <c r="N22" s="98"/>
      <c r="O22" s="98"/>
      <c r="P22" s="202"/>
      <c r="Q22" s="98"/>
      <c r="R22" s="202"/>
      <c r="S22" s="98"/>
      <c r="T22" s="202"/>
      <c r="U22" s="202"/>
      <c r="V22" s="98"/>
      <c r="W22" s="44"/>
      <c r="X22" s="27"/>
      <c r="Y22" s="27"/>
      <c r="Z22" s="14"/>
      <c r="AA22" s="14"/>
      <c r="AB22" s="14"/>
      <c r="AC22" s="14"/>
      <c r="AD22" s="14"/>
      <c r="AE22" s="14"/>
      <c r="AF22" s="14"/>
      <c r="AG22" s="149"/>
      <c r="AH22" s="146"/>
      <c r="AI22" s="146"/>
      <c r="AJ22" s="146"/>
      <c r="AK22" s="146"/>
      <c r="AL22" s="146"/>
      <c r="AM22" s="146"/>
      <c r="AN22" s="146"/>
      <c r="AO22" s="146"/>
    </row>
    <row r="23" spans="1:41" s="3" customFormat="1" ht="11.4" x14ac:dyDescent="0.2">
      <c r="A23" s="44"/>
      <c r="B23" s="99"/>
      <c r="C23" s="99"/>
      <c r="D23" s="99"/>
      <c r="E23" s="99"/>
      <c r="F23" s="99"/>
      <c r="G23" s="150"/>
      <c r="H23" s="151"/>
      <c r="I23" s="151"/>
      <c r="J23" s="151"/>
      <c r="K23" s="151"/>
      <c r="L23" s="151"/>
      <c r="M23" s="151"/>
      <c r="N23" s="151"/>
      <c r="O23" s="151"/>
      <c r="P23" s="203"/>
      <c r="Q23" s="151"/>
      <c r="R23" s="203"/>
      <c r="S23" s="151"/>
      <c r="T23" s="203"/>
      <c r="U23" s="203"/>
      <c r="V23" s="151"/>
      <c r="W23" s="44"/>
      <c r="X23" s="27"/>
      <c r="Y23" s="27"/>
      <c r="Z23" s="14"/>
      <c r="AA23" s="14"/>
      <c r="AB23" s="14"/>
      <c r="AC23" s="14"/>
      <c r="AD23" s="14"/>
      <c r="AE23" s="14"/>
      <c r="AF23" s="14"/>
      <c r="AG23" s="149"/>
      <c r="AH23" s="146"/>
      <c r="AI23" s="146"/>
      <c r="AJ23" s="146"/>
      <c r="AK23" s="146"/>
      <c r="AL23" s="146"/>
      <c r="AM23" s="146"/>
      <c r="AN23" s="146"/>
      <c r="AO23" s="146"/>
    </row>
    <row r="24" spans="1:41" s="3" customFormat="1" ht="12" x14ac:dyDescent="0.2">
      <c r="A24" s="44"/>
      <c r="B24" s="508" t="s">
        <v>177</v>
      </c>
      <c r="C24" s="509"/>
      <c r="D24" s="509"/>
      <c r="E24" s="509"/>
      <c r="F24" s="510"/>
      <c r="G24" s="44"/>
      <c r="H24" s="98"/>
      <c r="I24" s="98"/>
      <c r="J24" s="98"/>
      <c r="K24" s="98"/>
      <c r="L24" s="98"/>
      <c r="M24" s="98"/>
      <c r="N24" s="98"/>
      <c r="O24" s="98"/>
      <c r="P24" s="202"/>
      <c r="Q24" s="98"/>
      <c r="R24" s="202"/>
      <c r="S24" s="98"/>
      <c r="T24" s="202"/>
      <c r="U24" s="202"/>
      <c r="V24" s="98"/>
      <c r="W24" s="44"/>
      <c r="X24" s="44"/>
      <c r="Y24" s="44"/>
      <c r="AG24" s="14"/>
    </row>
    <row r="25" spans="1:41" s="3" customFormat="1" ht="11.4" x14ac:dyDescent="0.2">
      <c r="A25" s="44"/>
      <c r="B25" s="45" t="s">
        <v>165</v>
      </c>
      <c r="C25" s="45"/>
      <c r="D25" s="45"/>
      <c r="E25" s="45"/>
      <c r="F25" s="45"/>
      <c r="G25" s="44"/>
      <c r="H25" s="206">
        <f>('Orcamento do FLA '!H$73+'Orcamento do FLA '!H$70)*'Orcamento do FLA '!H46</f>
        <v>0</v>
      </c>
      <c r="I25" s="25"/>
      <c r="J25" s="206">
        <f>('Orcamento do FLA '!J$73+'Orcamento do FLA '!J$70)*'Orcamento do FLA '!J46</f>
        <v>0</v>
      </c>
      <c r="K25" s="33"/>
      <c r="L25" s="206">
        <f>('Orcamento do FLA '!L$73+'Orcamento do FLA '!L$70)*'Orcamento do FLA '!L46</f>
        <v>0</v>
      </c>
      <c r="M25" s="33"/>
      <c r="N25" s="206">
        <f>('Orcamento do FLA '!N$73+'Orcamento do FLA '!N$70)*'Orcamento do FLA '!N46</f>
        <v>0</v>
      </c>
      <c r="O25" s="25"/>
      <c r="P25" s="206">
        <f>('Orcamento do FLA '!P$73+'Orcamento do FLA '!P$70)*'Orcamento do FLA '!P46</f>
        <v>0</v>
      </c>
      <c r="Q25" s="25"/>
      <c r="R25" s="206">
        <f>('Orcamento do FLA '!R$73+'Orcamento do FLA '!R$70)*'Orcamento do FLA '!R46</f>
        <v>0</v>
      </c>
      <c r="S25" s="25"/>
      <c r="T25" s="206">
        <f>('Orcamento do FLA '!T$73+'Orcamento do FLA '!T$70)*'Orcamento do FLA '!T46</f>
        <v>0</v>
      </c>
      <c r="U25" s="207"/>
      <c r="V25" s="206">
        <f>SUM(H25:T25)</f>
        <v>0</v>
      </c>
      <c r="W25" s="44"/>
      <c r="X25" s="44" t="s">
        <v>166</v>
      </c>
      <c r="Y25" s="44"/>
      <c r="AG25" s="14"/>
    </row>
    <row r="26" spans="1:41" s="3" customFormat="1" ht="11.4" x14ac:dyDescent="0.2">
      <c r="A26" s="44"/>
      <c r="B26" s="45" t="s">
        <v>171</v>
      </c>
      <c r="C26" s="45"/>
      <c r="D26" s="45"/>
      <c r="E26" s="45"/>
      <c r="F26" s="45"/>
      <c r="G26" s="44"/>
      <c r="H26" s="208">
        <f>'Orcamento do FLA '!H45</f>
        <v>0</v>
      </c>
      <c r="I26" s="25"/>
      <c r="J26" s="208">
        <f>'Orcamento do FLA '!J45</f>
        <v>0</v>
      </c>
      <c r="K26" s="33"/>
      <c r="L26" s="208">
        <f>'Orcamento do FLA '!L45</f>
        <v>0</v>
      </c>
      <c r="M26" s="33"/>
      <c r="N26" s="208">
        <f>'Orcamento do FLA '!N45</f>
        <v>0</v>
      </c>
      <c r="O26" s="25"/>
      <c r="P26" s="208">
        <f>'Orcamento do FLA '!P45</f>
        <v>0</v>
      </c>
      <c r="Q26" s="25"/>
      <c r="R26" s="208">
        <f>'Orcamento do FLA '!R45</f>
        <v>0</v>
      </c>
      <c r="S26" s="25"/>
      <c r="T26" s="208">
        <f>'Orcamento do FLA '!T45</f>
        <v>0</v>
      </c>
      <c r="U26" s="207"/>
      <c r="V26" s="208">
        <f>SUM(H26:T26)</f>
        <v>0</v>
      </c>
      <c r="W26" s="44"/>
      <c r="X26" s="44" t="s">
        <v>178</v>
      </c>
      <c r="Y26" s="44"/>
    </row>
    <row r="27" spans="1:41" s="3" customFormat="1" ht="12" x14ac:dyDescent="0.2">
      <c r="A27" s="44"/>
      <c r="B27" s="144" t="s">
        <v>173</v>
      </c>
      <c r="C27" s="99"/>
      <c r="D27" s="99"/>
      <c r="E27" s="99"/>
      <c r="F27" s="99"/>
      <c r="G27" s="44"/>
      <c r="H27" s="209">
        <f>SUM(H25:H26)</f>
        <v>0</v>
      </c>
      <c r="I27" s="25"/>
      <c r="J27" s="209">
        <f>SUM(J25:J26)</f>
        <v>0</v>
      </c>
      <c r="K27" s="25"/>
      <c r="L27" s="209">
        <f>SUM(L25:L26)</f>
        <v>0</v>
      </c>
      <c r="M27" s="25"/>
      <c r="N27" s="209">
        <f>SUM(N25:N26)</f>
        <v>0</v>
      </c>
      <c r="O27" s="25"/>
      <c r="P27" s="209">
        <f>SUM(P25:P26)</f>
        <v>0</v>
      </c>
      <c r="Q27" s="25"/>
      <c r="R27" s="209">
        <f>SUM(R25:R26)</f>
        <v>0</v>
      </c>
      <c r="S27" s="25"/>
      <c r="T27" s="209">
        <f>SUM(T25:T26)</f>
        <v>0</v>
      </c>
      <c r="U27" s="207"/>
      <c r="V27" s="209">
        <f>SUM(V25:V26)</f>
        <v>0</v>
      </c>
      <c r="W27" s="44"/>
      <c r="X27" s="27"/>
      <c r="Y27" s="27"/>
      <c r="Z27" s="14"/>
      <c r="AA27" s="14"/>
      <c r="AB27" s="14"/>
      <c r="AC27" s="14"/>
      <c r="AD27" s="14"/>
      <c r="AE27" s="14"/>
      <c r="AF27" s="14"/>
    </row>
    <row r="28" spans="1:41" s="3" customFormat="1" ht="11.4" x14ac:dyDescent="0.2">
      <c r="A28" s="44"/>
      <c r="B28" s="45"/>
      <c r="C28" s="45"/>
      <c r="D28" s="45"/>
      <c r="E28" s="45"/>
      <c r="F28" s="45"/>
      <c r="G28" s="44"/>
      <c r="H28" s="98"/>
      <c r="I28" s="98"/>
      <c r="J28" s="98"/>
      <c r="K28" s="98"/>
      <c r="L28" s="98"/>
      <c r="M28" s="98"/>
      <c r="N28" s="98"/>
      <c r="O28" s="98"/>
      <c r="P28" s="202"/>
      <c r="Q28" s="98"/>
      <c r="R28" s="202"/>
      <c r="S28" s="98"/>
      <c r="T28" s="202"/>
      <c r="U28" s="202"/>
      <c r="V28" s="98"/>
      <c r="W28" s="44"/>
      <c r="X28" s="44"/>
      <c r="Y28" s="44"/>
    </row>
    <row r="29" spans="1:41" s="3" customFormat="1" ht="11.4" x14ac:dyDescent="0.2">
      <c r="A29" s="44"/>
      <c r="B29" s="99"/>
      <c r="C29" s="99"/>
      <c r="D29" s="99"/>
      <c r="E29" s="99"/>
      <c r="F29" s="99"/>
      <c r="G29" s="150"/>
      <c r="H29" s="151"/>
      <c r="I29" s="151"/>
      <c r="J29" s="151"/>
      <c r="K29" s="151"/>
      <c r="L29" s="151"/>
      <c r="M29" s="151"/>
      <c r="N29" s="151"/>
      <c r="O29" s="151"/>
      <c r="P29" s="203"/>
      <c r="Q29" s="151"/>
      <c r="R29" s="203"/>
      <c r="S29" s="151"/>
      <c r="T29" s="203"/>
      <c r="U29" s="203"/>
      <c r="V29" s="151"/>
      <c r="W29" s="44"/>
      <c r="X29" s="44"/>
      <c r="Y29" s="44"/>
      <c r="AG29" s="14"/>
    </row>
    <row r="30" spans="1:41" s="3" customFormat="1" ht="11.4" x14ac:dyDescent="0.2">
      <c r="A30" s="44"/>
      <c r="B30" s="99"/>
      <c r="C30" s="215"/>
      <c r="D30" s="99"/>
      <c r="E30" s="99"/>
      <c r="F30" s="99"/>
      <c r="G30" s="150"/>
      <c r="H30" s="151"/>
      <c r="I30" s="151"/>
      <c r="J30" s="151"/>
      <c r="K30" s="151"/>
      <c r="L30" s="151"/>
      <c r="M30" s="151"/>
      <c r="N30" s="151"/>
      <c r="O30" s="151"/>
      <c r="P30" s="203"/>
      <c r="Q30" s="151"/>
      <c r="R30" s="203"/>
      <c r="S30" s="151"/>
      <c r="T30" s="203"/>
      <c r="U30" s="203"/>
      <c r="V30" s="151"/>
      <c r="W30" s="44"/>
      <c r="X30" s="44"/>
      <c r="Y30" s="44"/>
      <c r="AG30" s="14"/>
    </row>
    <row r="31" spans="1:41" s="3" customFormat="1" ht="12" x14ac:dyDescent="0.2">
      <c r="A31" s="44"/>
      <c r="B31" s="508" t="s">
        <v>179</v>
      </c>
      <c r="C31" s="509"/>
      <c r="D31" s="509"/>
      <c r="E31" s="509"/>
      <c r="F31" s="510"/>
      <c r="G31" s="44"/>
      <c r="H31" s="98"/>
      <c r="I31" s="98"/>
      <c r="J31" s="98"/>
      <c r="K31" s="98"/>
      <c r="L31" s="98"/>
      <c r="M31" s="98"/>
      <c r="N31" s="98"/>
      <c r="O31" s="98"/>
      <c r="P31" s="202"/>
      <c r="Q31" s="98"/>
      <c r="R31" s="202"/>
      <c r="S31" s="98"/>
      <c r="T31" s="202"/>
      <c r="U31" s="202"/>
      <c r="V31" s="98"/>
      <c r="W31" s="44"/>
      <c r="X31" s="44"/>
      <c r="Y31" s="44"/>
    </row>
    <row r="32" spans="1:41" s="3" customFormat="1" ht="11.4" x14ac:dyDescent="0.2">
      <c r="A32" s="44"/>
      <c r="B32" s="511" t="s">
        <v>180</v>
      </c>
      <c r="C32" s="511"/>
      <c r="D32" s="511"/>
      <c r="E32" s="511"/>
      <c r="F32" s="511"/>
      <c r="G32" s="44"/>
      <c r="H32" s="206">
        <f>'Orcamento do FLA '!H49+('Orcamento do FLA '!H$73+'Orcamento do FLA '!H$70)*'Orcamento do FLA '!H56</f>
        <v>0</v>
      </c>
      <c r="I32" s="25"/>
      <c r="J32" s="206">
        <f>'Orcamento do FLA '!J49+('Orcamento do FLA '!J$73+'Orcamento do FLA '!J$70)*'Orcamento do FLA '!J56</f>
        <v>0</v>
      </c>
      <c r="K32" s="33"/>
      <c r="L32" s="206">
        <f>'Orcamento do FLA '!L49+('Orcamento do FLA '!L$73+'Orcamento do FLA '!L$70)*'Orcamento do FLA '!L56</f>
        <v>0</v>
      </c>
      <c r="M32" s="33"/>
      <c r="N32" s="206">
        <f>'Orcamento do FLA '!N49+('Orcamento do FLA '!N$73+'Orcamento do FLA '!N$70)*'Orcamento do FLA '!N56</f>
        <v>0</v>
      </c>
      <c r="O32" s="25"/>
      <c r="P32" s="206">
        <f>'Orcamento do FLA '!P49+('Orcamento do FLA '!P$73+'Orcamento do FLA '!P$70)*'Orcamento do FLA '!P56</f>
        <v>0</v>
      </c>
      <c r="Q32" s="25"/>
      <c r="R32" s="206">
        <f>'Orcamento do FLA '!R49+('Orcamento do FLA '!R$73+'Orcamento do FLA '!R$70)*'Orcamento do FLA '!R56</f>
        <v>0</v>
      </c>
      <c r="S32" s="25"/>
      <c r="T32" s="206">
        <f>'Orcamento do FLA '!T49+('Orcamento do FLA '!T$73+'Orcamento do FLA '!T$70)*'Orcamento do FLA '!T56</f>
        <v>0</v>
      </c>
      <c r="U32" s="207"/>
      <c r="V32" s="206">
        <f>SUM(H32:T32)</f>
        <v>0</v>
      </c>
      <c r="W32" s="44"/>
      <c r="X32" s="44" t="s">
        <v>289</v>
      </c>
      <c r="Y32" s="44"/>
    </row>
    <row r="33" spans="1:25" s="3" customFormat="1" ht="11.4" x14ac:dyDescent="0.2">
      <c r="A33" s="44"/>
      <c r="B33" s="418" t="s">
        <v>290</v>
      </c>
      <c r="C33" s="418"/>
      <c r="D33" s="418"/>
      <c r="E33" s="418"/>
      <c r="F33" s="418"/>
      <c r="G33" s="44"/>
      <c r="H33" s="210">
        <f>'Orcamento do FLA '!H50+'Orcamento do FLA '!H51+('Orcamento do FLA '!H$73+'Orcamento do FLA '!H$70)*('Orcamento do FLA '!H57+'Orcamento do FLA '!H58)</f>
        <v>0</v>
      </c>
      <c r="I33" s="25"/>
      <c r="J33" s="210">
        <f>'Orcamento do FLA '!J50+'Orcamento do FLA '!J51+('Orcamento do FLA '!J$73+'Orcamento do FLA '!J$70)*('Orcamento do FLA '!J57+'Orcamento do FLA '!J58)</f>
        <v>0</v>
      </c>
      <c r="K33" s="33"/>
      <c r="L33" s="210">
        <f>'Orcamento do FLA '!L50+'Orcamento do FLA '!L51+('Orcamento do FLA '!L$73+'Orcamento do FLA '!L$70)*('Orcamento do FLA '!L57+'Orcamento do FLA '!L58)</f>
        <v>0</v>
      </c>
      <c r="M33" s="33"/>
      <c r="N33" s="210">
        <f>'Orcamento do FLA '!N50+'Orcamento do FLA '!N51+('Orcamento do FLA '!N$73+'Orcamento do FLA '!N$70)*('Orcamento do FLA '!N57+'Orcamento do FLA '!N58)</f>
        <v>0</v>
      </c>
      <c r="O33" s="25"/>
      <c r="P33" s="210">
        <f>'Orcamento do FLA '!P50+'Orcamento do FLA '!P51+('Orcamento do FLA '!P$73+'Orcamento do FLA '!P$70)*('Orcamento do FLA '!P57+'Orcamento do FLA '!P58)</f>
        <v>0</v>
      </c>
      <c r="Q33" s="25"/>
      <c r="R33" s="210">
        <f>'Orcamento do FLA '!R50+'Orcamento do FLA '!R51+('Orcamento do FLA '!R$73+'Orcamento do FLA '!R$70)*('Orcamento do FLA '!R57+'Orcamento do FLA '!R58)</f>
        <v>0</v>
      </c>
      <c r="S33" s="25"/>
      <c r="T33" s="210">
        <f>'Orcamento do FLA '!T50+'Orcamento do FLA '!T51+('Orcamento do FLA '!T$73+'Orcamento do FLA '!T$70)*('Orcamento do FLA '!T57+'Orcamento do FLA '!T58)</f>
        <v>0</v>
      </c>
      <c r="U33" s="207"/>
      <c r="V33" s="210">
        <f>SUM(H33:T33)</f>
        <v>0</v>
      </c>
      <c r="W33" s="44"/>
      <c r="X33" s="44" t="s">
        <v>291</v>
      </c>
      <c r="Y33" s="44"/>
    </row>
    <row r="34" spans="1:25" s="3" customFormat="1" ht="11.4" x14ac:dyDescent="0.2">
      <c r="A34" s="44"/>
      <c r="B34" s="507" t="s">
        <v>181</v>
      </c>
      <c r="C34" s="507"/>
      <c r="D34" s="507"/>
      <c r="E34" s="507"/>
      <c r="F34" s="507"/>
      <c r="G34" s="44"/>
      <c r="H34" s="210">
        <f>'Orcamento do FLA '!H52+'Orcamento do FLA '!H53+('Orcamento do FLA '!H$73+'Orcamento do FLA '!H$70)*('Orcamento do FLA '!H59+'Orcamento do FLA '!H60)</f>
        <v>0</v>
      </c>
      <c r="I34" s="25"/>
      <c r="J34" s="210">
        <f>'Orcamento do FLA '!J52+'Orcamento do FLA '!J53+('Orcamento do FLA '!J$73+'Orcamento do FLA '!J$70)*('Orcamento do FLA '!J59+'Orcamento do FLA '!J60)</f>
        <v>0</v>
      </c>
      <c r="K34" s="33"/>
      <c r="L34" s="210">
        <f>'Orcamento do FLA '!L52+'Orcamento do FLA '!L53+('Orcamento do FLA '!L$73+'Orcamento do FLA '!L$70)*('Orcamento do FLA '!L59+'Orcamento do FLA '!L60)</f>
        <v>0</v>
      </c>
      <c r="M34" s="33"/>
      <c r="N34" s="210">
        <f>'Orcamento do FLA '!N52+'Orcamento do FLA '!N53+('Orcamento do FLA '!N$73+'Orcamento do FLA '!N$70)*('Orcamento do FLA '!N59+'Orcamento do FLA '!N60)</f>
        <v>0</v>
      </c>
      <c r="O34" s="25"/>
      <c r="P34" s="210">
        <f>'Orcamento do FLA '!P52+'Orcamento do FLA '!P53+('Orcamento do FLA '!P$73+'Orcamento do FLA '!P$70)*('Orcamento do FLA '!P59+'Orcamento do FLA '!P60)</f>
        <v>0</v>
      </c>
      <c r="Q34" s="25"/>
      <c r="R34" s="210">
        <f>'Orcamento do FLA '!R52+'Orcamento do FLA '!R53+('Orcamento do FLA '!R$73+'Orcamento do FLA '!R$70)*('Orcamento do FLA '!R59+'Orcamento do FLA '!R60)</f>
        <v>0</v>
      </c>
      <c r="S34" s="25"/>
      <c r="T34" s="210">
        <f>'Orcamento do FLA '!T52+'Orcamento do FLA '!T53+('Orcamento do FLA '!T$73+'Orcamento do FLA '!T$70)*('Orcamento do FLA '!T59+'Orcamento do FLA '!T60)</f>
        <v>0</v>
      </c>
      <c r="U34" s="207"/>
      <c r="V34" s="210">
        <f>SUM(H34:T34)</f>
        <v>0</v>
      </c>
      <c r="W34" s="44"/>
      <c r="X34" s="44" t="s">
        <v>182</v>
      </c>
      <c r="Y34" s="44"/>
    </row>
    <row r="35" spans="1:25" s="3" customFormat="1" ht="12" x14ac:dyDescent="0.2">
      <c r="A35" s="44"/>
      <c r="B35" s="144" t="s">
        <v>16</v>
      </c>
      <c r="C35" s="99"/>
      <c r="D35" s="99"/>
      <c r="E35" s="99"/>
      <c r="F35" s="99"/>
      <c r="G35" s="44"/>
      <c r="H35" s="209">
        <f>SUM(H32:H34)</f>
        <v>0</v>
      </c>
      <c r="I35" s="25"/>
      <c r="J35" s="209">
        <f>SUM(J32:J34)</f>
        <v>0</v>
      </c>
      <c r="K35" s="25"/>
      <c r="L35" s="209">
        <f>SUM(L32:L34)</f>
        <v>0</v>
      </c>
      <c r="M35" s="25"/>
      <c r="N35" s="209">
        <f>SUM(N32:N34)</f>
        <v>0</v>
      </c>
      <c r="O35" s="25"/>
      <c r="P35" s="209">
        <f>SUM(P32:P34)</f>
        <v>0</v>
      </c>
      <c r="Q35" s="25"/>
      <c r="R35" s="209">
        <f>SUM(R32:R34)</f>
        <v>0</v>
      </c>
      <c r="S35" s="25"/>
      <c r="T35" s="209">
        <f>SUM(T32:T34)</f>
        <v>0</v>
      </c>
      <c r="U35" s="207"/>
      <c r="V35" s="209">
        <f>SUM(V32:V34)</f>
        <v>0</v>
      </c>
      <c r="W35" s="44"/>
      <c r="X35" s="44"/>
      <c r="Y35" s="44"/>
    </row>
    <row r="36" spans="1:25" s="3" customFormat="1" ht="5.4" customHeight="1" x14ac:dyDescent="0.2">
      <c r="A36" s="44"/>
      <c r="B36" s="45"/>
      <c r="C36" s="45"/>
      <c r="D36" s="45"/>
      <c r="E36" s="45"/>
      <c r="F36" s="45"/>
      <c r="G36" s="44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07"/>
      <c r="V36" s="25"/>
      <c r="W36" s="44"/>
      <c r="X36" s="44"/>
      <c r="Y36" s="44"/>
    </row>
    <row r="37" spans="1:25" s="3" customFormat="1" ht="12" x14ac:dyDescent="0.25">
      <c r="A37" s="44"/>
      <c r="B37" s="153" t="s">
        <v>183</v>
      </c>
      <c r="C37" s="154"/>
      <c r="D37" s="154"/>
      <c r="E37" s="154"/>
      <c r="F37" s="154"/>
      <c r="G37" s="145"/>
      <c r="H37" s="211">
        <f>H35+H27+H19+H11</f>
        <v>0</v>
      </c>
      <c r="I37" s="212"/>
      <c r="J37" s="211">
        <f>J35+J27+J19+J11</f>
        <v>0</v>
      </c>
      <c r="K37" s="212"/>
      <c r="L37" s="211">
        <f>L35+L27+L19+L11</f>
        <v>0</v>
      </c>
      <c r="M37" s="212"/>
      <c r="N37" s="211">
        <f>N35+N27+N19+N11</f>
        <v>0</v>
      </c>
      <c r="O37" s="212"/>
      <c r="P37" s="211">
        <f>P35+P27+P19+P11</f>
        <v>0</v>
      </c>
      <c r="Q37" s="212"/>
      <c r="R37" s="211">
        <f>R35+R27+R19+R11</f>
        <v>0</v>
      </c>
      <c r="S37" s="212"/>
      <c r="T37" s="211">
        <f>T35+T27+T19+T11</f>
        <v>0</v>
      </c>
      <c r="U37" s="213"/>
      <c r="V37" s="214">
        <f>SUM(H37:T37)</f>
        <v>0</v>
      </c>
      <c r="W37" s="44"/>
      <c r="X37" s="44"/>
      <c r="Y37" s="44"/>
    </row>
    <row r="38" spans="1:25" s="3" customFormat="1" ht="11.4" x14ac:dyDescent="0.2">
      <c r="A38" s="44"/>
      <c r="B38" s="45"/>
      <c r="C38" s="45"/>
      <c r="D38" s="45"/>
      <c r="E38" s="45"/>
      <c r="F38" s="45"/>
      <c r="G38" s="44"/>
      <c r="H38" s="44"/>
      <c r="I38" s="44"/>
      <c r="J38" s="44"/>
      <c r="K38" s="44"/>
      <c r="L38" s="44"/>
      <c r="M38" s="44"/>
      <c r="N38" s="44"/>
      <c r="O38" s="44"/>
      <c r="P38" s="201"/>
      <c r="Q38" s="44"/>
      <c r="R38" s="201"/>
      <c r="S38" s="44"/>
      <c r="T38" s="201"/>
      <c r="U38" s="201"/>
      <c r="V38" s="44"/>
      <c r="W38" s="44"/>
      <c r="X38" s="44"/>
      <c r="Y38" s="44"/>
    </row>
    <row r="39" spans="1:25" s="3" customFormat="1" ht="11.4" x14ac:dyDescent="0.2">
      <c r="A39" s="44"/>
      <c r="B39" s="44" t="s">
        <v>184</v>
      </c>
      <c r="C39" s="45"/>
      <c r="D39" s="45"/>
      <c r="E39" s="45"/>
      <c r="F39" s="45"/>
      <c r="G39" s="44"/>
      <c r="H39" s="44"/>
      <c r="I39" s="44"/>
      <c r="J39" s="44"/>
      <c r="K39" s="44"/>
      <c r="L39" s="44"/>
      <c r="M39" s="44"/>
      <c r="N39" s="44"/>
      <c r="O39" s="44"/>
      <c r="P39" s="201"/>
      <c r="Q39" s="44"/>
      <c r="R39" s="201"/>
      <c r="S39" s="44"/>
      <c r="T39" s="201"/>
      <c r="U39" s="201"/>
      <c r="V39" s="44"/>
      <c r="W39" s="44"/>
      <c r="X39" s="44"/>
      <c r="Y39" s="44"/>
    </row>
    <row r="40" spans="1:25" s="3" customFormat="1" ht="11.4" x14ac:dyDescent="0.2">
      <c r="A40" s="44"/>
      <c r="B40" s="45"/>
      <c r="C40" s="45"/>
      <c r="D40" s="45"/>
      <c r="E40" s="45"/>
      <c r="F40" s="45"/>
      <c r="G40" s="44"/>
      <c r="H40" s="44"/>
      <c r="I40" s="44"/>
      <c r="J40" s="44"/>
      <c r="K40" s="44"/>
      <c r="L40" s="44"/>
      <c r="M40" s="44"/>
      <c r="N40" s="44"/>
      <c r="O40" s="44"/>
      <c r="P40" s="201"/>
      <c r="Q40" s="44"/>
      <c r="R40" s="201"/>
      <c r="S40" s="44"/>
      <c r="T40" s="201"/>
      <c r="U40" s="201"/>
      <c r="V40" s="44"/>
      <c r="W40" s="44"/>
      <c r="X40" s="44"/>
      <c r="Y40" s="44"/>
    </row>
    <row r="41" spans="1:25" s="3" customFormat="1" ht="11.4" x14ac:dyDescent="0.2">
      <c r="B41" s="1"/>
      <c r="C41" s="1"/>
      <c r="D41" s="1"/>
      <c r="E41" s="1"/>
      <c r="F41" s="1"/>
      <c r="H41" s="39"/>
      <c r="P41" s="204"/>
      <c r="R41" s="204"/>
      <c r="T41" s="204"/>
      <c r="U41" s="204"/>
    </row>
    <row r="42" spans="1:25" s="3" customFormat="1" ht="11.4" x14ac:dyDescent="0.2">
      <c r="B42" s="1"/>
      <c r="C42" s="1"/>
      <c r="D42" s="1"/>
      <c r="E42" s="1"/>
      <c r="F42" s="1"/>
      <c r="P42" s="204"/>
      <c r="R42" s="204"/>
      <c r="T42" s="204"/>
      <c r="U42" s="204"/>
    </row>
    <row r="43" spans="1:25" s="3" customFormat="1" ht="11.4" x14ac:dyDescent="0.2">
      <c r="B43" s="1"/>
      <c r="C43" s="1"/>
      <c r="D43" s="1"/>
      <c r="E43" s="1"/>
      <c r="F43" s="1"/>
      <c r="P43" s="204"/>
      <c r="R43" s="204"/>
      <c r="T43" s="204"/>
      <c r="U43" s="204"/>
    </row>
    <row r="44" spans="1:25" s="3" customFormat="1" ht="11.4" x14ac:dyDescent="0.2">
      <c r="B44" s="1"/>
      <c r="C44" s="1"/>
      <c r="D44" s="1"/>
      <c r="E44" s="1"/>
      <c r="F44" s="1"/>
      <c r="P44" s="204"/>
      <c r="R44" s="204"/>
      <c r="T44" s="204"/>
      <c r="U44" s="204"/>
    </row>
    <row r="45" spans="1:25" s="3" customFormat="1" ht="11.4" x14ac:dyDescent="0.2">
      <c r="B45" s="1"/>
      <c r="C45" s="1"/>
      <c r="D45" s="1"/>
      <c r="E45" s="1"/>
      <c r="F45" s="1"/>
      <c r="P45" s="204"/>
      <c r="R45" s="204"/>
      <c r="T45" s="204"/>
      <c r="U45" s="204"/>
    </row>
    <row r="46" spans="1:25" s="3" customFormat="1" ht="11.4" x14ac:dyDescent="0.2">
      <c r="B46" s="1"/>
      <c r="C46" s="1"/>
      <c r="D46" s="1"/>
      <c r="E46" s="1"/>
      <c r="F46" s="1"/>
      <c r="P46" s="204"/>
      <c r="R46" s="204"/>
      <c r="T46" s="204"/>
      <c r="U46" s="204"/>
    </row>
  </sheetData>
  <sheetProtection algorithmName="SHA-512" hashValue="1wf/Tfg8ZANq8CCBihMX2NreSKsiVk0uUF/Vg+7d+7ULjuEpsCDurflQIDoOzpHxBu/jzltm2DTAWo5ipv1o8Q==" saltValue="GqjECT/p1d9gqDVgRclBHg==" spinCount="100000" sheet="1" objects="1" scenarios="1" formatColumns="0" formatRows="0"/>
  <mergeCells count="7">
    <mergeCell ref="B33:F33"/>
    <mergeCell ref="B34:F34"/>
    <mergeCell ref="B6:F6"/>
    <mergeCell ref="B16:F16"/>
    <mergeCell ref="B24:F24"/>
    <mergeCell ref="B31:F31"/>
    <mergeCell ref="B32:F32"/>
  </mergeCells>
  <pageMargins left="0.7" right="0.7" top="0.75" bottom="0.75" header="0.3" footer="0.3"/>
  <pageSetup paperSize="9" scale="62" fitToWidth="0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48A54"/>
    <pageSetUpPr fitToPage="1"/>
  </sheetPr>
  <dimension ref="A1:X23"/>
  <sheetViews>
    <sheetView showGridLines="0" zoomScale="85" zoomScaleNormal="85" workbookViewId="0">
      <pane xSplit="8" ySplit="6" topLeftCell="I7" activePane="bottomRight" state="frozen"/>
      <selection pane="topRight"/>
      <selection pane="bottomLeft"/>
      <selection pane="bottomRight" activeCell="I7" sqref="I7"/>
    </sheetView>
  </sheetViews>
  <sheetFormatPr defaultColWidth="9.109375" defaultRowHeight="11.4" x14ac:dyDescent="0.25"/>
  <cols>
    <col min="1" max="1" width="7.33203125" style="338" customWidth="1"/>
    <col min="2" max="2" width="23.33203125" style="338" customWidth="1"/>
    <col min="3" max="3" width="19.44140625" style="338" customWidth="1"/>
    <col min="4" max="4" width="35.6640625" style="338" customWidth="1"/>
    <col min="5" max="5" width="9.88671875" style="338" customWidth="1"/>
    <col min="6" max="6" width="8.109375" style="338" customWidth="1"/>
    <col min="7" max="7" width="8.5546875" style="338" customWidth="1"/>
    <col min="8" max="8" width="33.109375" style="338" customWidth="1"/>
    <col min="9" max="9" width="12" style="338" customWidth="1"/>
    <col min="10" max="10" width="0.88671875" style="338" customWidth="1"/>
    <col min="11" max="11" width="12" style="338" customWidth="1"/>
    <col min="12" max="12" width="0.88671875" style="338" customWidth="1"/>
    <col min="13" max="13" width="12" style="338" customWidth="1"/>
    <col min="14" max="14" width="0.88671875" style="338" customWidth="1"/>
    <col min="15" max="15" width="12" style="338" customWidth="1"/>
    <col min="16" max="16" width="0.88671875" style="338" customWidth="1"/>
    <col min="17" max="17" width="9.109375" style="338" hidden="1" customWidth="1"/>
    <col min="18" max="18" width="0.88671875" style="338" hidden="1" customWidth="1"/>
    <col min="19" max="19" width="9.109375" style="338" hidden="1" customWidth="1"/>
    <col min="20" max="20" width="0.88671875" style="338" hidden="1" customWidth="1"/>
    <col min="21" max="21" width="9.109375" style="338" hidden="1" customWidth="1"/>
    <col min="22" max="22" width="0.88671875" style="338" hidden="1" customWidth="1"/>
    <col min="23" max="23" width="9.109375" style="338" customWidth="1"/>
    <col min="24" max="16384" width="9.109375" style="338"/>
  </cols>
  <sheetData>
    <row r="1" spans="1:24" ht="13.2" x14ac:dyDescent="0.25">
      <c r="A1" s="334" t="s">
        <v>185</v>
      </c>
      <c r="B1" s="334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6"/>
      <c r="P1" s="335"/>
      <c r="Q1" s="336"/>
      <c r="R1" s="335"/>
      <c r="S1" s="336"/>
      <c r="T1" s="335"/>
      <c r="U1" s="335"/>
      <c r="V1" s="335"/>
      <c r="W1" s="335"/>
      <c r="X1" s="337"/>
    </row>
    <row r="2" spans="1:24" ht="13.2" x14ac:dyDescent="0.25">
      <c r="A2" s="335" t="s">
        <v>186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6"/>
      <c r="P2" s="335"/>
      <c r="Q2" s="336"/>
      <c r="R2" s="335"/>
      <c r="S2" s="336"/>
      <c r="T2" s="335"/>
      <c r="U2" s="335"/>
      <c r="V2" s="335"/>
      <c r="W2" s="335"/>
      <c r="X2" s="337"/>
    </row>
    <row r="3" spans="1:24" ht="13.2" x14ac:dyDescent="0.25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6"/>
      <c r="P3" s="335"/>
      <c r="Q3" s="336"/>
      <c r="R3" s="335"/>
      <c r="S3" s="336"/>
      <c r="T3" s="335"/>
      <c r="U3" s="335"/>
      <c r="V3" s="335"/>
      <c r="W3" s="335"/>
      <c r="X3" s="337"/>
    </row>
    <row r="4" spans="1:24" ht="12" x14ac:dyDescent="0.25">
      <c r="A4" s="512" t="s">
        <v>187</v>
      </c>
      <c r="B4" s="512"/>
      <c r="C4" s="512"/>
      <c r="D4" s="512"/>
      <c r="E4" s="512"/>
      <c r="F4" s="512"/>
      <c r="G4" s="512"/>
      <c r="H4" s="512"/>
      <c r="I4" s="513" t="s">
        <v>188</v>
      </c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337"/>
    </row>
    <row r="5" spans="1:24" s="341" customFormat="1" ht="12" customHeight="1" x14ac:dyDescent="0.25">
      <c r="A5" s="514" t="s">
        <v>189</v>
      </c>
      <c r="B5" s="514"/>
      <c r="C5" s="514" t="s">
        <v>190</v>
      </c>
      <c r="D5" s="514" t="s">
        <v>191</v>
      </c>
      <c r="E5" s="514" t="s">
        <v>192</v>
      </c>
      <c r="F5" s="514" t="s">
        <v>193</v>
      </c>
      <c r="G5" s="514" t="s">
        <v>194</v>
      </c>
      <c r="H5" s="514" t="s">
        <v>195</v>
      </c>
      <c r="I5" s="515" t="str">
        <f>'Consolidação do Orçamento'!H4</f>
        <v>Atividade 1</v>
      </c>
      <c r="J5" s="339"/>
      <c r="K5" s="515" t="str">
        <f>'Consolidação do Orçamento'!J4</f>
        <v>Atividade 2</v>
      </c>
      <c r="L5" s="339"/>
      <c r="M5" s="515" t="str">
        <f>'Consolidação do Orçamento'!L4</f>
        <v>Atividade 3</v>
      </c>
      <c r="N5" s="339"/>
      <c r="O5" s="515" t="str">
        <f>'Consolidação do Orçamento'!N4</f>
        <v>Atividade 4</v>
      </c>
      <c r="P5" s="339"/>
      <c r="Q5" s="515" t="str">
        <f>'Consolidação do Orçamento'!P4</f>
        <v>Atividade 5</v>
      </c>
      <c r="R5" s="339"/>
      <c r="S5" s="515" t="str">
        <f>'Consolidação do Orçamento'!R4</f>
        <v>Actividade 6</v>
      </c>
      <c r="T5" s="339"/>
      <c r="U5" s="515" t="str">
        <f>'Consolidação do Orçamento'!T4</f>
        <v>Atividade 7</v>
      </c>
      <c r="V5" s="339"/>
      <c r="W5" s="515" t="str">
        <f>'Consolidação do Orçamento'!V4</f>
        <v>TOTAL</v>
      </c>
      <c r="X5" s="340"/>
    </row>
    <row r="6" spans="1:24" s="341" customFormat="1" ht="12" x14ac:dyDescent="0.25">
      <c r="A6" s="342" t="s">
        <v>196</v>
      </c>
      <c r="B6" s="342" t="s">
        <v>197</v>
      </c>
      <c r="C6" s="514"/>
      <c r="D6" s="514"/>
      <c r="E6" s="514"/>
      <c r="F6" s="514"/>
      <c r="G6" s="514"/>
      <c r="H6" s="514"/>
      <c r="I6" s="516"/>
      <c r="J6" s="343"/>
      <c r="K6" s="516"/>
      <c r="L6" s="343"/>
      <c r="M6" s="516"/>
      <c r="N6" s="343"/>
      <c r="O6" s="516"/>
      <c r="P6" s="343"/>
      <c r="Q6" s="516"/>
      <c r="R6" s="343"/>
      <c r="S6" s="516"/>
      <c r="T6" s="343"/>
      <c r="U6" s="516"/>
      <c r="V6" s="343"/>
      <c r="W6" s="516"/>
      <c r="X6" s="340"/>
    </row>
    <row r="7" spans="1:24" ht="22.95" customHeight="1" x14ac:dyDescent="0.25">
      <c r="A7" s="344" t="s">
        <v>198</v>
      </c>
      <c r="B7" s="344" t="s">
        <v>199</v>
      </c>
      <c r="C7" s="344" t="s">
        <v>200</v>
      </c>
      <c r="D7" s="345" t="s">
        <v>201</v>
      </c>
      <c r="E7" s="344" t="s">
        <v>202</v>
      </c>
      <c r="F7" s="344" t="s">
        <v>203</v>
      </c>
      <c r="G7" s="344">
        <v>3600210</v>
      </c>
      <c r="H7" s="345" t="s">
        <v>204</v>
      </c>
      <c r="I7" s="346">
        <f>'Consolidação do Orçamento'!H10</f>
        <v>0</v>
      </c>
      <c r="J7" s="347"/>
      <c r="K7" s="346">
        <f>'Consolidação do Orçamento'!J10</f>
        <v>0</v>
      </c>
      <c r="L7" s="347"/>
      <c r="M7" s="346">
        <f>'Consolidação do Orçamento'!L10</f>
        <v>0</v>
      </c>
      <c r="N7" s="347"/>
      <c r="O7" s="346">
        <f>'Consolidação do Orçamento'!N10</f>
        <v>0</v>
      </c>
      <c r="P7" s="347"/>
      <c r="Q7" s="346">
        <f>'Consolidação do Orçamento'!P10</f>
        <v>0</v>
      </c>
      <c r="R7" s="347"/>
      <c r="S7" s="346">
        <f>'Consolidação do Orçamento'!R10</f>
        <v>0</v>
      </c>
      <c r="T7" s="347"/>
      <c r="U7" s="346">
        <f>'Consolidação do Orçamento'!T10</f>
        <v>0</v>
      </c>
      <c r="V7" s="347"/>
      <c r="W7" s="346">
        <f t="shared" ref="W7:W22" si="0">SUM(I7:U7)</f>
        <v>0</v>
      </c>
      <c r="X7" s="337"/>
    </row>
    <row r="8" spans="1:24" ht="22.95" customHeight="1" x14ac:dyDescent="0.25">
      <c r="A8" s="344" t="s">
        <v>205</v>
      </c>
      <c r="B8" s="344" t="s">
        <v>206</v>
      </c>
      <c r="C8" s="344" t="s">
        <v>200</v>
      </c>
      <c r="D8" s="345" t="s">
        <v>207</v>
      </c>
      <c r="E8" s="344" t="s">
        <v>208</v>
      </c>
      <c r="F8" s="344" t="s">
        <v>203</v>
      </c>
      <c r="G8" s="344">
        <v>3240010</v>
      </c>
      <c r="H8" s="345" t="s">
        <v>209</v>
      </c>
      <c r="I8" s="346">
        <f>'Consolidação do Orçamento'!H7</f>
        <v>0</v>
      </c>
      <c r="J8" s="347"/>
      <c r="K8" s="346">
        <f>'Consolidação do Orçamento'!J7</f>
        <v>0</v>
      </c>
      <c r="L8" s="347"/>
      <c r="M8" s="346">
        <f>'Consolidação do Orçamento'!L7</f>
        <v>0</v>
      </c>
      <c r="N8" s="347"/>
      <c r="O8" s="346">
        <f>'Consolidação do Orçamento'!N7</f>
        <v>0</v>
      </c>
      <c r="P8" s="347"/>
      <c r="Q8" s="346">
        <f>'Consolidação do Orçamento'!P7</f>
        <v>0</v>
      </c>
      <c r="R8" s="347"/>
      <c r="S8" s="346">
        <f>'Consolidação do Orçamento'!R7</f>
        <v>0</v>
      </c>
      <c r="T8" s="347"/>
      <c r="U8" s="346">
        <f>'Consolidação do Orçamento'!T7</f>
        <v>0</v>
      </c>
      <c r="V8" s="347"/>
      <c r="W8" s="346">
        <f t="shared" si="0"/>
        <v>0</v>
      </c>
      <c r="X8" s="337"/>
    </row>
    <row r="9" spans="1:24" s="351" customFormat="1" ht="12" x14ac:dyDescent="0.25">
      <c r="A9" s="517" t="s">
        <v>210</v>
      </c>
      <c r="B9" s="517"/>
      <c r="C9" s="517"/>
      <c r="D9" s="517"/>
      <c r="E9" s="517"/>
      <c r="F9" s="517"/>
      <c r="G9" s="517"/>
      <c r="H9" s="517"/>
      <c r="I9" s="348">
        <f>SUM(I7:I8)</f>
        <v>0</v>
      </c>
      <c r="J9" s="349"/>
      <c r="K9" s="348">
        <f>SUM(K7:K8)</f>
        <v>0</v>
      </c>
      <c r="L9" s="349"/>
      <c r="M9" s="348">
        <f>SUM(M7:M8)</f>
        <v>0</v>
      </c>
      <c r="N9" s="349"/>
      <c r="O9" s="348">
        <f>SUM(O7:O8)</f>
        <v>0</v>
      </c>
      <c r="P9" s="349"/>
      <c r="Q9" s="348">
        <f>SUM(Q7:Q8)</f>
        <v>0</v>
      </c>
      <c r="R9" s="349"/>
      <c r="S9" s="348">
        <f>SUM(S7:S8)</f>
        <v>0</v>
      </c>
      <c r="T9" s="349"/>
      <c r="U9" s="348">
        <f>SUM(U7:U8)</f>
        <v>0</v>
      </c>
      <c r="V9" s="349"/>
      <c r="W9" s="348">
        <f t="shared" si="0"/>
        <v>0</v>
      </c>
      <c r="X9" s="350"/>
    </row>
    <row r="10" spans="1:24" ht="22.95" customHeight="1" x14ac:dyDescent="0.25">
      <c r="A10" s="344" t="s">
        <v>211</v>
      </c>
      <c r="B10" s="344" t="s">
        <v>212</v>
      </c>
      <c r="C10" s="344" t="s">
        <v>213</v>
      </c>
      <c r="D10" s="345" t="s">
        <v>214</v>
      </c>
      <c r="E10" s="344" t="s">
        <v>202</v>
      </c>
      <c r="F10" s="344" t="s">
        <v>215</v>
      </c>
      <c r="G10" s="344">
        <v>3600210</v>
      </c>
      <c r="H10" s="345" t="s">
        <v>204</v>
      </c>
      <c r="I10" s="346">
        <f>'Consolidação do Orçamento'!H18</f>
        <v>0</v>
      </c>
      <c r="J10" s="347"/>
      <c r="K10" s="346">
        <f>'Consolidação do Orçamento'!J18</f>
        <v>0</v>
      </c>
      <c r="L10" s="347"/>
      <c r="M10" s="346">
        <f>'Consolidação do Orçamento'!L18</f>
        <v>0</v>
      </c>
      <c r="N10" s="347"/>
      <c r="O10" s="346">
        <f>'Consolidação do Orçamento'!N18</f>
        <v>0</v>
      </c>
      <c r="P10" s="347"/>
      <c r="Q10" s="346">
        <f>'Consolidação do Orçamento'!P18</f>
        <v>0</v>
      </c>
      <c r="R10" s="347"/>
      <c r="S10" s="346">
        <f>'Consolidação do Orçamento'!R18</f>
        <v>0</v>
      </c>
      <c r="T10" s="347"/>
      <c r="U10" s="346">
        <f>'Consolidação do Orçamento'!T18</f>
        <v>0</v>
      </c>
      <c r="V10" s="347"/>
      <c r="W10" s="346">
        <f t="shared" si="0"/>
        <v>0</v>
      </c>
      <c r="X10" s="337"/>
    </row>
    <row r="11" spans="1:24" ht="22.95" customHeight="1" x14ac:dyDescent="0.25">
      <c r="A11" s="344" t="s">
        <v>205</v>
      </c>
      <c r="B11" s="344" t="s">
        <v>206</v>
      </c>
      <c r="C11" s="344" t="s">
        <v>213</v>
      </c>
      <c r="D11" s="345" t="s">
        <v>216</v>
      </c>
      <c r="E11" s="344" t="s">
        <v>208</v>
      </c>
      <c r="F11" s="344" t="s">
        <v>215</v>
      </c>
      <c r="G11" s="344">
        <v>3240010</v>
      </c>
      <c r="H11" s="345" t="s">
        <v>209</v>
      </c>
      <c r="I11" s="346">
        <f>'Consolidação do Orçamento'!H17</f>
        <v>0</v>
      </c>
      <c r="J11" s="347"/>
      <c r="K11" s="346">
        <f>'Consolidação do Orçamento'!J17</f>
        <v>0</v>
      </c>
      <c r="L11" s="347"/>
      <c r="M11" s="346">
        <f>'Consolidação do Orçamento'!L17</f>
        <v>0</v>
      </c>
      <c r="N11" s="347"/>
      <c r="O11" s="346">
        <f>'Consolidação do Orçamento'!N17</f>
        <v>0</v>
      </c>
      <c r="P11" s="347"/>
      <c r="Q11" s="346">
        <f>'Consolidação do Orçamento'!P17</f>
        <v>0</v>
      </c>
      <c r="R11" s="347"/>
      <c r="S11" s="346">
        <f>'Consolidação do Orçamento'!R17</f>
        <v>0</v>
      </c>
      <c r="T11" s="347"/>
      <c r="U11" s="346">
        <f>'Consolidação do Orçamento'!T17</f>
        <v>0</v>
      </c>
      <c r="V11" s="347"/>
      <c r="W11" s="346">
        <f t="shared" si="0"/>
        <v>0</v>
      </c>
      <c r="X11" s="337"/>
    </row>
    <row r="12" spans="1:24" s="351" customFormat="1" ht="12" x14ac:dyDescent="0.25">
      <c r="A12" s="517" t="s">
        <v>217</v>
      </c>
      <c r="B12" s="517"/>
      <c r="C12" s="517"/>
      <c r="D12" s="517"/>
      <c r="E12" s="517"/>
      <c r="F12" s="517"/>
      <c r="G12" s="517"/>
      <c r="H12" s="517"/>
      <c r="I12" s="348">
        <f>SUM(I10:I11)</f>
        <v>0</v>
      </c>
      <c r="J12" s="349"/>
      <c r="K12" s="348">
        <f>SUM(K10:K11)</f>
        <v>0</v>
      </c>
      <c r="L12" s="349"/>
      <c r="M12" s="348">
        <f>SUM(M10:M11)</f>
        <v>0</v>
      </c>
      <c r="N12" s="349"/>
      <c r="O12" s="348">
        <f>SUM(O10:O11)</f>
        <v>0</v>
      </c>
      <c r="P12" s="349"/>
      <c r="Q12" s="348">
        <f>SUM(Q10:Q11)</f>
        <v>0</v>
      </c>
      <c r="R12" s="349"/>
      <c r="S12" s="348">
        <f>SUM(S10:S11)</f>
        <v>0</v>
      </c>
      <c r="T12" s="349"/>
      <c r="U12" s="348">
        <f>SUM(U10:U11)</f>
        <v>0</v>
      </c>
      <c r="V12" s="349"/>
      <c r="W12" s="348">
        <f t="shared" si="0"/>
        <v>0</v>
      </c>
      <c r="X12" s="350"/>
    </row>
    <row r="13" spans="1:24" ht="22.95" customHeight="1" x14ac:dyDescent="0.25">
      <c r="A13" s="344" t="s">
        <v>218</v>
      </c>
      <c r="B13" s="344" t="s">
        <v>219</v>
      </c>
      <c r="C13" s="344" t="s">
        <v>220</v>
      </c>
      <c r="D13" s="345" t="s">
        <v>221</v>
      </c>
      <c r="E13" s="344" t="s">
        <v>202</v>
      </c>
      <c r="F13" s="344" t="s">
        <v>222</v>
      </c>
      <c r="G13" s="344">
        <v>3600210</v>
      </c>
      <c r="H13" s="345" t="s">
        <v>223</v>
      </c>
      <c r="I13" s="346">
        <f>'Consolidação do Orçamento'!H26</f>
        <v>0</v>
      </c>
      <c r="J13" s="347"/>
      <c r="K13" s="346">
        <f>'Consolidação do Orçamento'!J26</f>
        <v>0</v>
      </c>
      <c r="L13" s="347"/>
      <c r="M13" s="346">
        <f>'Consolidação do Orçamento'!L26</f>
        <v>0</v>
      </c>
      <c r="N13" s="347"/>
      <c r="O13" s="346">
        <f>'Consolidação do Orçamento'!N26</f>
        <v>0</v>
      </c>
      <c r="P13" s="347"/>
      <c r="Q13" s="346">
        <f>'Consolidação do Orçamento'!P26</f>
        <v>0</v>
      </c>
      <c r="R13" s="347"/>
      <c r="S13" s="346">
        <f>'Consolidação do Orçamento'!R26</f>
        <v>0</v>
      </c>
      <c r="T13" s="347"/>
      <c r="U13" s="346">
        <f>'Consolidação do Orçamento'!T26</f>
        <v>0</v>
      </c>
      <c r="V13" s="347"/>
      <c r="W13" s="346">
        <f t="shared" si="0"/>
        <v>0</v>
      </c>
      <c r="X13" s="337"/>
    </row>
    <row r="14" spans="1:24" ht="22.95" customHeight="1" x14ac:dyDescent="0.25">
      <c r="A14" s="344" t="s">
        <v>205</v>
      </c>
      <c r="B14" s="344" t="s">
        <v>206</v>
      </c>
      <c r="C14" s="344" t="s">
        <v>220</v>
      </c>
      <c r="D14" s="345" t="s">
        <v>224</v>
      </c>
      <c r="E14" s="344" t="s">
        <v>208</v>
      </c>
      <c r="F14" s="344" t="s">
        <v>222</v>
      </c>
      <c r="G14" s="344">
        <v>3240010</v>
      </c>
      <c r="H14" s="345" t="s">
        <v>209</v>
      </c>
      <c r="I14" s="346">
        <f>'Consolidação do Orçamento'!H25</f>
        <v>0</v>
      </c>
      <c r="J14" s="347"/>
      <c r="K14" s="346">
        <f>'Consolidação do Orçamento'!J25</f>
        <v>0</v>
      </c>
      <c r="L14" s="347"/>
      <c r="M14" s="346">
        <f>'Consolidação do Orçamento'!L25</f>
        <v>0</v>
      </c>
      <c r="N14" s="347"/>
      <c r="O14" s="346">
        <f>'Consolidação do Orçamento'!N25</f>
        <v>0</v>
      </c>
      <c r="P14" s="347"/>
      <c r="Q14" s="346">
        <f>'Consolidação do Orçamento'!P25</f>
        <v>0</v>
      </c>
      <c r="R14" s="347"/>
      <c r="S14" s="346">
        <f>'Consolidação do Orçamento'!R25</f>
        <v>0</v>
      </c>
      <c r="T14" s="347"/>
      <c r="U14" s="346">
        <f>'Consolidação do Orçamento'!T25</f>
        <v>0</v>
      </c>
      <c r="V14" s="347"/>
      <c r="W14" s="346">
        <f t="shared" si="0"/>
        <v>0</v>
      </c>
      <c r="X14" s="337"/>
    </row>
    <row r="15" spans="1:24" s="351" customFormat="1" ht="12" x14ac:dyDescent="0.25">
      <c r="A15" s="517" t="s">
        <v>225</v>
      </c>
      <c r="B15" s="517"/>
      <c r="C15" s="517"/>
      <c r="D15" s="517"/>
      <c r="E15" s="517"/>
      <c r="F15" s="517"/>
      <c r="G15" s="517"/>
      <c r="H15" s="517"/>
      <c r="I15" s="348">
        <f>SUM(I13:I14)</f>
        <v>0</v>
      </c>
      <c r="J15" s="349"/>
      <c r="K15" s="348">
        <f>SUM(K13:K14)</f>
        <v>0</v>
      </c>
      <c r="L15" s="349"/>
      <c r="M15" s="348">
        <f>SUM(M13:M14)</f>
        <v>0</v>
      </c>
      <c r="N15" s="349"/>
      <c r="O15" s="348">
        <f>SUM(O13:O14)</f>
        <v>0</v>
      </c>
      <c r="P15" s="349"/>
      <c r="Q15" s="348">
        <f>SUM(Q13:Q14)</f>
        <v>0</v>
      </c>
      <c r="R15" s="349"/>
      <c r="S15" s="348">
        <f>SUM(S13:S14)</f>
        <v>0</v>
      </c>
      <c r="T15" s="349"/>
      <c r="U15" s="348">
        <f>SUM(U13:U14)</f>
        <v>0</v>
      </c>
      <c r="V15" s="349"/>
      <c r="W15" s="348">
        <f t="shared" si="0"/>
        <v>0</v>
      </c>
      <c r="X15" s="350"/>
    </row>
    <row r="16" spans="1:24" x14ac:dyDescent="0.25">
      <c r="A16" s="518" t="s">
        <v>226</v>
      </c>
      <c r="B16" s="518" t="s">
        <v>227</v>
      </c>
      <c r="C16" s="518" t="s">
        <v>228</v>
      </c>
      <c r="D16" s="345" t="s">
        <v>229</v>
      </c>
      <c r="E16" s="344" t="s">
        <v>230</v>
      </c>
      <c r="F16" s="344" t="s">
        <v>231</v>
      </c>
      <c r="G16" s="344">
        <v>3302300</v>
      </c>
      <c r="H16" s="345" t="s">
        <v>232</v>
      </c>
      <c r="I16" s="346">
        <f>'Consolidação do Orçamento'!H32</f>
        <v>0</v>
      </c>
      <c r="J16" s="347"/>
      <c r="K16" s="346">
        <f>'Consolidação do Orçamento'!J32</f>
        <v>0</v>
      </c>
      <c r="L16" s="347"/>
      <c r="M16" s="346">
        <f>'Consolidação do Orçamento'!L32</f>
        <v>0</v>
      </c>
      <c r="N16" s="347"/>
      <c r="O16" s="346">
        <f>'Consolidação do Orçamento'!N32</f>
        <v>0</v>
      </c>
      <c r="P16" s="347"/>
      <c r="Q16" s="346">
        <f>'Consolidação do Orçamento'!P32</f>
        <v>0</v>
      </c>
      <c r="R16" s="347"/>
      <c r="S16" s="346">
        <f>'Consolidação do Orçamento'!R32</f>
        <v>0</v>
      </c>
      <c r="T16" s="347"/>
      <c r="U16" s="346">
        <f>'Consolidação do Orçamento'!T32</f>
        <v>0</v>
      </c>
      <c r="V16" s="347"/>
      <c r="W16" s="346">
        <f t="shared" si="0"/>
        <v>0</v>
      </c>
      <c r="X16" s="337"/>
    </row>
    <row r="17" spans="1:24" x14ac:dyDescent="0.25">
      <c r="A17" s="518"/>
      <c r="B17" s="518"/>
      <c r="C17" s="518"/>
      <c r="D17" s="345" t="s">
        <v>233</v>
      </c>
      <c r="E17" s="344" t="s">
        <v>234</v>
      </c>
      <c r="F17" s="344" t="s">
        <v>231</v>
      </c>
      <c r="G17" s="344">
        <v>3302100</v>
      </c>
      <c r="H17" s="345" t="s">
        <v>233</v>
      </c>
      <c r="I17" s="346">
        <f>'Orcamento do FLA '!H50+('Orcamento do FLA '!H$73+'Orcamento do FLA '!H$70)*'Orcamento do FLA '!H57</f>
        <v>0</v>
      </c>
      <c r="J17" s="347"/>
      <c r="K17" s="346">
        <f>'Orcamento do FLA '!J50+('Orcamento do FLA '!J$73+'Orcamento do FLA '!J$70)*'Orcamento do FLA '!J57</f>
        <v>0</v>
      </c>
      <c r="L17" s="347"/>
      <c r="M17" s="346">
        <f>'Orcamento do FLA '!L50+('Orcamento do FLA '!L$73+'Orcamento do FLA '!L$70)*'Orcamento do FLA '!L57</f>
        <v>0</v>
      </c>
      <c r="N17" s="347"/>
      <c r="O17" s="346">
        <f>'Orcamento do FLA '!N50+('Orcamento do FLA '!N$73+'Orcamento do FLA '!N$70)*'Orcamento do FLA '!N57</f>
        <v>0</v>
      </c>
      <c r="P17" s="347"/>
      <c r="Q17" s="346">
        <f>'Orcamento do FLA '!P50+('Orcamento do FLA '!P$73+'Orcamento do FLA '!P$70)*'Orcamento do FLA '!P57</f>
        <v>0</v>
      </c>
      <c r="R17" s="347"/>
      <c r="S17" s="346">
        <f>'Orcamento do FLA '!R50+('Orcamento do FLA '!R$73+'Orcamento do FLA '!R$70)*'Orcamento do FLA '!R57</f>
        <v>0</v>
      </c>
      <c r="T17" s="347"/>
      <c r="U17" s="346">
        <f>'Orcamento do FLA '!T50+('Orcamento do FLA '!T$73+'Orcamento do FLA '!T$70)*'Orcamento do FLA '!T57</f>
        <v>0</v>
      </c>
      <c r="V17" s="347"/>
      <c r="W17" s="346">
        <f t="shared" si="0"/>
        <v>0</v>
      </c>
      <c r="X17" s="337"/>
    </row>
    <row r="18" spans="1:24" x14ac:dyDescent="0.25">
      <c r="A18" s="518"/>
      <c r="B18" s="518"/>
      <c r="C18" s="518"/>
      <c r="D18" s="345" t="s">
        <v>235</v>
      </c>
      <c r="E18" s="344" t="s">
        <v>236</v>
      </c>
      <c r="F18" s="344" t="s">
        <v>231</v>
      </c>
      <c r="G18" s="344">
        <v>3302200</v>
      </c>
      <c r="H18" s="345" t="s">
        <v>237</v>
      </c>
      <c r="I18" s="346">
        <f>'Orcamento do FLA '!H51+('Orcamento do FLA '!H$73+'Orcamento do FLA '!H$70)*'Orcamento do FLA '!H58</f>
        <v>0</v>
      </c>
      <c r="J18" s="347"/>
      <c r="K18" s="346">
        <f>'Orcamento do FLA '!J51+('Orcamento do FLA '!J$73+'Orcamento do FLA '!J$70)*'Orcamento do FLA '!J58</f>
        <v>0</v>
      </c>
      <c r="L18" s="347"/>
      <c r="M18" s="346">
        <f>'Orcamento do FLA '!L51+('Orcamento do FLA '!L$73+'Orcamento do FLA '!L$70)*'Orcamento do FLA '!L58</f>
        <v>0</v>
      </c>
      <c r="N18" s="347"/>
      <c r="O18" s="346">
        <f>'Orcamento do FLA '!N51+('Orcamento do FLA '!N$73+'Orcamento do FLA '!N$70)*'Orcamento do FLA '!N58</f>
        <v>0</v>
      </c>
      <c r="P18" s="347"/>
      <c r="Q18" s="346">
        <f>'Orcamento do FLA '!P51+('Orcamento do FLA '!P$73+'Orcamento do FLA '!P$70)*'Orcamento do FLA '!P58</f>
        <v>0</v>
      </c>
      <c r="R18" s="347"/>
      <c r="S18" s="346">
        <f>'Orcamento do FLA '!R51+('Orcamento do FLA '!R$73+'Orcamento do FLA '!R$70)*'Orcamento do FLA '!R58</f>
        <v>0</v>
      </c>
      <c r="T18" s="347"/>
      <c r="U18" s="346">
        <f>'Orcamento do FLA '!T51+('Orcamento do FLA '!T$73+'Orcamento do FLA '!T$70)*'Orcamento do FLA '!T58</f>
        <v>0</v>
      </c>
      <c r="V18" s="347"/>
      <c r="W18" s="346">
        <f t="shared" si="0"/>
        <v>0</v>
      </c>
      <c r="X18" s="337"/>
    </row>
    <row r="19" spans="1:24" ht="22.8" x14ac:dyDescent="0.25">
      <c r="A19" s="518"/>
      <c r="B19" s="518"/>
      <c r="C19" s="518"/>
      <c r="D19" s="345" t="s">
        <v>238</v>
      </c>
      <c r="E19" s="344" t="s">
        <v>239</v>
      </c>
      <c r="F19" s="344" t="s">
        <v>231</v>
      </c>
      <c r="G19" s="344">
        <v>3300000</v>
      </c>
      <c r="H19" s="345" t="s">
        <v>240</v>
      </c>
      <c r="I19" s="346">
        <f>'Orcamento do FLA '!H52+('Orcamento do FLA '!H$73+'Orcamento do FLA '!H$70)*'Orcamento do FLA '!H59</f>
        <v>0</v>
      </c>
      <c r="J19" s="347"/>
      <c r="K19" s="346">
        <f>'Orcamento do FLA '!J52+('Orcamento do FLA '!J$73+'Orcamento do FLA '!J$70)*'Orcamento do FLA '!J59</f>
        <v>0</v>
      </c>
      <c r="L19" s="347"/>
      <c r="M19" s="346">
        <f>'Orcamento do FLA '!L52+('Orcamento do FLA '!L$73+'Orcamento do FLA '!L$70)*'Orcamento do FLA '!L59</f>
        <v>0</v>
      </c>
      <c r="N19" s="347"/>
      <c r="O19" s="346">
        <f>'Orcamento do FLA '!N52+('Orcamento do FLA '!N$73+'Orcamento do FLA '!N$70)*'Orcamento do FLA '!N59</f>
        <v>0</v>
      </c>
      <c r="P19" s="347"/>
      <c r="Q19" s="346">
        <f>'Orcamento do FLA '!P52+('Orcamento do FLA '!P$73+'Orcamento do FLA '!P$70)*'Orcamento do FLA '!P59</f>
        <v>0</v>
      </c>
      <c r="R19" s="347"/>
      <c r="S19" s="346">
        <f>'Orcamento do FLA '!R52+('Orcamento do FLA '!R$73+'Orcamento do FLA '!R$70)*'Orcamento do FLA '!R59</f>
        <v>0</v>
      </c>
      <c r="T19" s="347"/>
      <c r="U19" s="346">
        <f>'Orcamento do FLA '!T52+('Orcamento do FLA '!T$73+'Orcamento do FLA '!T$70)*'Orcamento do FLA '!T59</f>
        <v>0</v>
      </c>
      <c r="V19" s="347"/>
      <c r="W19" s="346">
        <f t="shared" si="0"/>
        <v>0</v>
      </c>
      <c r="X19" s="337"/>
    </row>
    <row r="20" spans="1:24" ht="22.8" x14ac:dyDescent="0.25">
      <c r="A20" s="518"/>
      <c r="B20" s="518"/>
      <c r="C20" s="518"/>
      <c r="D20" s="345" t="s">
        <v>241</v>
      </c>
      <c r="E20" s="344" t="s">
        <v>242</v>
      </c>
      <c r="F20" s="344" t="s">
        <v>231</v>
      </c>
      <c r="G20" s="344">
        <v>7119000</v>
      </c>
      <c r="H20" s="345" t="s">
        <v>243</v>
      </c>
      <c r="I20" s="346">
        <f>'Orcamento do FLA '!H53+('Orcamento do FLA '!H$73+'Orcamento do FLA '!H$70)*'Orcamento do FLA '!H60</f>
        <v>0</v>
      </c>
      <c r="J20" s="347"/>
      <c r="K20" s="346">
        <f>'Orcamento do FLA '!J53+('Orcamento do FLA '!J$73+'Orcamento do FLA '!J$70)*'Orcamento do FLA '!J60</f>
        <v>0</v>
      </c>
      <c r="L20" s="347"/>
      <c r="M20" s="346">
        <f>'Orcamento do FLA '!L53+('Orcamento do FLA '!L$73+'Orcamento do FLA '!L$70)*'Orcamento do FLA '!L60</f>
        <v>0</v>
      </c>
      <c r="N20" s="347"/>
      <c r="O20" s="346">
        <f>'Orcamento do FLA '!N53+('Orcamento do FLA '!N$73+'Orcamento do FLA '!N$70)*'Orcamento do FLA '!N60</f>
        <v>0</v>
      </c>
      <c r="P20" s="347"/>
      <c r="Q20" s="346">
        <f>'Orcamento do FLA '!P53+('Orcamento do FLA '!P$73+'Orcamento do FLA '!P$70)*'Orcamento do FLA '!P60</f>
        <v>0</v>
      </c>
      <c r="R20" s="347"/>
      <c r="S20" s="346">
        <f>'Orcamento do FLA '!R53+('Orcamento do FLA '!R$73+'Orcamento do FLA '!R$70)*'Orcamento do FLA '!R60</f>
        <v>0</v>
      </c>
      <c r="T20" s="347"/>
      <c r="U20" s="346">
        <f>'Orcamento do FLA '!T53+('Orcamento do FLA '!T$73+'Orcamento do FLA '!T$70)*'Orcamento do FLA '!T60</f>
        <v>0</v>
      </c>
      <c r="V20" s="347"/>
      <c r="W20" s="346">
        <f t="shared" si="0"/>
        <v>0</v>
      </c>
      <c r="X20" s="337"/>
    </row>
    <row r="21" spans="1:24" s="351" customFormat="1" ht="12" x14ac:dyDescent="0.25">
      <c r="A21" s="517" t="s">
        <v>244</v>
      </c>
      <c r="B21" s="517"/>
      <c r="C21" s="517"/>
      <c r="D21" s="517"/>
      <c r="E21" s="517"/>
      <c r="F21" s="517"/>
      <c r="G21" s="517"/>
      <c r="H21" s="517"/>
      <c r="I21" s="348">
        <f>SUM(I16:I20)</f>
        <v>0</v>
      </c>
      <c r="J21" s="349"/>
      <c r="K21" s="348">
        <f>SUM(K16:K20)</f>
        <v>0</v>
      </c>
      <c r="L21" s="349"/>
      <c r="M21" s="348">
        <f>SUM(M16:M20)</f>
        <v>0</v>
      </c>
      <c r="N21" s="349"/>
      <c r="O21" s="348">
        <f>SUM(O16:O20)</f>
        <v>0</v>
      </c>
      <c r="P21" s="349"/>
      <c r="Q21" s="348">
        <f>SUM(Q16:Q20)</f>
        <v>0</v>
      </c>
      <c r="R21" s="349"/>
      <c r="S21" s="348">
        <f>SUM(S16:S20)</f>
        <v>0</v>
      </c>
      <c r="T21" s="349"/>
      <c r="U21" s="348">
        <f>SUM(U16:U20)</f>
        <v>0</v>
      </c>
      <c r="V21" s="349"/>
      <c r="W21" s="348">
        <f t="shared" si="0"/>
        <v>0</v>
      </c>
      <c r="X21" s="350"/>
    </row>
    <row r="22" spans="1:24" s="351" customFormat="1" ht="12" x14ac:dyDescent="0.25">
      <c r="A22" s="517" t="s">
        <v>16</v>
      </c>
      <c r="B22" s="517"/>
      <c r="C22" s="517"/>
      <c r="D22" s="517"/>
      <c r="E22" s="517"/>
      <c r="F22" s="517"/>
      <c r="G22" s="517"/>
      <c r="H22" s="517"/>
      <c r="I22" s="348">
        <f>I9+I12+I15+I21</f>
        <v>0</v>
      </c>
      <c r="J22" s="352"/>
      <c r="K22" s="348">
        <f>K9+K12+K15+K21</f>
        <v>0</v>
      </c>
      <c r="L22" s="352"/>
      <c r="M22" s="348">
        <f>M9+M12+M15+M21</f>
        <v>0</v>
      </c>
      <c r="N22" s="352"/>
      <c r="O22" s="348">
        <f>O9+O12+O15+O21</f>
        <v>0</v>
      </c>
      <c r="P22" s="352"/>
      <c r="Q22" s="348">
        <f>Q9+Q12+Q15+Q21</f>
        <v>0</v>
      </c>
      <c r="R22" s="352"/>
      <c r="S22" s="348">
        <f>S9+S12+S15+S21</f>
        <v>0</v>
      </c>
      <c r="T22" s="352"/>
      <c r="U22" s="348">
        <f>U9+U12+U15+U21</f>
        <v>0</v>
      </c>
      <c r="V22" s="352"/>
      <c r="W22" s="348">
        <f t="shared" si="0"/>
        <v>0</v>
      </c>
      <c r="X22" s="350"/>
    </row>
    <row r="23" spans="1:24" x14ac:dyDescent="0.25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</row>
  </sheetData>
  <sheetProtection algorithmName="SHA-512" hashValue="RF5Ar/9T502gzblQct/t8RgrLekHqm3rdfYwPxmrPsYHbl1t21WabmY3MXSLtcsKxEXtYBy/e3T1c0TcB65SrQ==" saltValue="arPXTkq0DiYBlPSq5S44EA==" spinCount="100000" sheet="1" formatColumns="0" formatRows="0" autoFilter="0"/>
  <mergeCells count="25">
    <mergeCell ref="A21:H21"/>
    <mergeCell ref="A22:H22"/>
    <mergeCell ref="W5:W6"/>
    <mergeCell ref="A9:H9"/>
    <mergeCell ref="A12:H12"/>
    <mergeCell ref="A15:H15"/>
    <mergeCell ref="A16:A20"/>
    <mergeCell ref="B16:B20"/>
    <mergeCell ref="C16:C20"/>
    <mergeCell ref="A4:H4"/>
    <mergeCell ref="I4:W4"/>
    <mergeCell ref="A5:B5"/>
    <mergeCell ref="C5:C6"/>
    <mergeCell ref="D5:D6"/>
    <mergeCell ref="E5:E6"/>
    <mergeCell ref="F5:F6"/>
    <mergeCell ref="G5:G6"/>
    <mergeCell ref="H5:H6"/>
    <mergeCell ref="I5:I6"/>
    <mergeCell ref="K5:K6"/>
    <mergeCell ref="M5:M6"/>
    <mergeCell ref="O5:O6"/>
    <mergeCell ref="Q5:Q6"/>
    <mergeCell ref="S5:S6"/>
    <mergeCell ref="U5:U6"/>
  </mergeCells>
  <pageMargins left="0.7" right="0.7" top="0.75" bottom="0.75" header="0.3" footer="0.3"/>
  <pageSetup paperSize="9" scale="54" fitToWidth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C5:C29"/>
  <sheetViews>
    <sheetView workbookViewId="0">
      <selection activeCell="N21" sqref="N21"/>
    </sheetView>
  </sheetViews>
  <sheetFormatPr defaultRowHeight="13.2" x14ac:dyDescent="0.25"/>
  <sheetData>
    <row r="5" spans="3:3" x14ac:dyDescent="0.25">
      <c r="C5" t="s">
        <v>7</v>
      </c>
    </row>
    <row r="6" spans="3:3" x14ac:dyDescent="0.25">
      <c r="C6" t="s">
        <v>8</v>
      </c>
    </row>
    <row r="7" spans="3:3" x14ac:dyDescent="0.25">
      <c r="C7" t="s">
        <v>9</v>
      </c>
    </row>
    <row r="8" spans="3:3" x14ac:dyDescent="0.25">
      <c r="C8" t="s">
        <v>10</v>
      </c>
    </row>
    <row r="9" spans="3:3" x14ac:dyDescent="0.25">
      <c r="C9" t="s">
        <v>11</v>
      </c>
    </row>
    <row r="10" spans="3:3" x14ac:dyDescent="0.25">
      <c r="C10" t="s">
        <v>12</v>
      </c>
    </row>
    <row r="11" spans="3:3" x14ac:dyDescent="0.25">
      <c r="C11" t="s">
        <v>13</v>
      </c>
    </row>
    <row r="12" spans="3:3" x14ac:dyDescent="0.25">
      <c r="C12" t="s">
        <v>245</v>
      </c>
    </row>
    <row r="13" spans="3:3" x14ac:dyDescent="0.25">
      <c r="C13" t="s">
        <v>246</v>
      </c>
    </row>
    <row r="14" spans="3:3" x14ac:dyDescent="0.25">
      <c r="C14" t="s">
        <v>247</v>
      </c>
    </row>
    <row r="15" spans="3:3" x14ac:dyDescent="0.25">
      <c r="C15" t="s">
        <v>248</v>
      </c>
    </row>
    <row r="16" spans="3:3" x14ac:dyDescent="0.25">
      <c r="C16" t="s">
        <v>249</v>
      </c>
    </row>
    <row r="17" spans="3:3" x14ac:dyDescent="0.25">
      <c r="C17" t="s">
        <v>250</v>
      </c>
    </row>
    <row r="18" spans="3:3" x14ac:dyDescent="0.25">
      <c r="C18" t="s">
        <v>251</v>
      </c>
    </row>
    <row r="19" spans="3:3" x14ac:dyDescent="0.25">
      <c r="C19" t="s">
        <v>252</v>
      </c>
    </row>
    <row r="20" spans="3:3" x14ac:dyDescent="0.25">
      <c r="C20" t="s">
        <v>253</v>
      </c>
    </row>
    <row r="21" spans="3:3" x14ac:dyDescent="0.25">
      <c r="C21" t="s">
        <v>254</v>
      </c>
    </row>
    <row r="22" spans="3:3" x14ac:dyDescent="0.25">
      <c r="C22" t="s">
        <v>255</v>
      </c>
    </row>
    <row r="23" spans="3:3" x14ac:dyDescent="0.25">
      <c r="C23" t="s">
        <v>256</v>
      </c>
    </row>
    <row r="24" spans="3:3" x14ac:dyDescent="0.25">
      <c r="C24" t="s">
        <v>257</v>
      </c>
    </row>
    <row r="25" spans="3:3" x14ac:dyDescent="0.25">
      <c r="C25" t="s">
        <v>258</v>
      </c>
    </row>
    <row r="26" spans="3:3" x14ac:dyDescent="0.25">
      <c r="C26" t="s">
        <v>259</v>
      </c>
    </row>
    <row r="27" spans="3:3" x14ac:dyDescent="0.25">
      <c r="C27" t="s">
        <v>260</v>
      </c>
    </row>
    <row r="28" spans="3:3" x14ac:dyDescent="0.25">
      <c r="C28" t="s">
        <v>261</v>
      </c>
    </row>
    <row r="29" spans="3:3" x14ac:dyDescent="0.25">
      <c r="C29" t="s">
        <v>262</v>
      </c>
    </row>
  </sheetData>
  <sheetProtection algorithmName="SHA-512" hashValue="+GfwgJBHpjwYZxm7boAAP9QiMNLzw9SwCxkuwKb4tXEGpyw+d0FwSOQU6/mFMTba4/TNxYOX4qJNdUtAKpPV+g==" saltValue="rVFplxi14BKCadnOPjm1qQ==" spinCount="100000" sheet="1" autoFilter="0"/>
  <pageMargins left="0.7" right="0.7" top="0.75" bottom="0.75" header="0.3" footer="0.3"/>
  <pageSetup paperSize="9" fitToWidth="0" pageOrder="overThenDown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322FB70ED904478B55FED5D5C15B02" ma:contentTypeVersion="19" ma:contentTypeDescription="Create a new document." ma:contentTypeScope="" ma:versionID="16ffd965454b3fa585ab588f26a550c9">
  <xsd:schema xmlns:xsd="http://www.w3.org/2001/XMLSchema" xmlns:xs="http://www.w3.org/2001/XMLSchema" xmlns:p="http://schemas.microsoft.com/office/2006/metadata/properties" xmlns:ns2="55b78f38-1847-4199-a0fa-cba26673afd5" xmlns:ns3="f380f3cf-d5ed-4fff-914d-d1b408ca12dc" targetNamespace="http://schemas.microsoft.com/office/2006/metadata/properties" ma:root="true" ma:fieldsID="8cd074231ef5ff3b241f106f5f0a8d44" ns2:_="" ns3:_="">
    <xsd:import namespace="55b78f38-1847-4199-a0fa-cba26673afd5"/>
    <xsd:import namespace="f380f3cf-d5ed-4fff-914d-d1b408ca12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DateTime" minOccurs="0"/>
                <xsd:element ref="ns2:MediaLengthInSeconds" minOccurs="0"/>
                <xsd:element ref="ns2:Status_x002f_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78f38-1847-4199-a0fa-cba26673af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Time" ma:index="20" nillable="true" ma:displayName="Date Time" ma:format="DateOnly" ma:internalName="DateTim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Status_x002f_Notes" ma:index="22" nillable="true" ma:displayName="Status/Notes" ma:description="Rollout of the ESSF Jul 2022" ma:format="Dropdown" ma:internalName="Status_x002f_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acc4dc2-1d7d-4ba2-9bc5-748c4ad50a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0f3cf-d5ed-4fff-914d-d1b408ca1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62fea37-5ebd-4768-9078-015db7890733}" ma:internalName="TaxCatchAll" ma:showField="CatchAllData" ma:web="f380f3cf-d5ed-4fff-914d-d1b408ca12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197528-E01F-49A3-BD9F-87489D912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78f38-1847-4199-a0fa-cba26673afd5"/>
    <ds:schemaRef ds:uri="f380f3cf-d5ed-4fff-914d-d1b408ca1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829DC7-E83C-4CF6-9A04-5189B9D604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Orcamento do FLA </vt:lpstr>
      <vt:lpstr>Detalhes do Pessoal</vt:lpstr>
      <vt:lpstr>Notas Técnicas</vt:lpstr>
      <vt:lpstr>Custo Plano Género</vt:lpstr>
      <vt:lpstr>Consolidação do Orçamento</vt:lpstr>
      <vt:lpstr>WINGS Commitment Mapping</vt:lpstr>
      <vt:lpstr>Master Data</vt:lpstr>
      <vt:lpstr>Activities</vt:lpstr>
      <vt:lpstr>Location</vt:lpstr>
      <vt:lpstr>'Consolidação do Orçamento'!Print_Area</vt:lpstr>
      <vt:lpstr>'Detalhes do Pessoal'!Print_Area</vt:lpstr>
      <vt:lpstr>'Orcamento do FLA '!Print_Area</vt:lpstr>
      <vt:lpstr>Staff_Alloc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hquser</dc:creator>
  <cp:keywords/>
  <dc:description/>
  <cp:lastModifiedBy>Marta BONINO</cp:lastModifiedBy>
  <cp:revision>0</cp:revision>
  <cp:lastPrinted>2017-03-08T09:55:17Z</cp:lastPrinted>
  <dcterms:created xsi:type="dcterms:W3CDTF">2009-06-19T11:46:38Z</dcterms:created>
  <dcterms:modified xsi:type="dcterms:W3CDTF">2023-12-11T13:25:11Z</dcterms:modified>
</cp:coreProperties>
</file>